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 windowWidth="14415" windowHeight="12195" firstSheet="1" activeTab="1"/>
  </bookViews>
  <sheets>
    <sheet name="CDKOHSL" sheetId="20" state="hidden" r:id="rId1"/>
    <sheet name="说明" sheetId="18" r:id="rId2"/>
    <sheet name="100章" sheetId="4" r:id="rId3"/>
    <sheet name="200章" sheetId="21" r:id="rId4"/>
    <sheet name="300章" sheetId="22" r:id="rId5"/>
    <sheet name="600章" sheetId="16" r:id="rId6"/>
    <sheet name="汇总表" sheetId="3" r:id="rId7"/>
  </sheets>
  <definedNames>
    <definedName name="_xlnm.Print_Area" localSheetId="2">'100章'!$A$1:$F$23</definedName>
    <definedName name="_xlnm.Print_Area" localSheetId="1">说明!$A$1:$A$37</definedName>
    <definedName name="_xlnm.Print_Titles" localSheetId="2">'100章'!$2:$5</definedName>
    <definedName name="_xlnm.Print_Titles" localSheetId="3">'200章'!$1:$4</definedName>
    <definedName name="_xlnm.Print_Titles" localSheetId="4">'300章'!$1:$4</definedName>
    <definedName name="_xlnm.Print_Titles" localSheetId="5">'600章'!$1:$4</definedName>
  </definedNames>
  <calcPr calcId="125725" fullPrecision="0"/>
</workbook>
</file>

<file path=xl/calcChain.xml><?xml version="1.0" encoding="utf-8"?>
<calcChain xmlns="http://schemas.openxmlformats.org/spreadsheetml/2006/main">
  <c r="F20" i="4"/>
  <c r="F6" i="1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 i="22"/>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6" i="21"/>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7" i="4"/>
  <c r="F10"/>
  <c r="F11"/>
  <c r="F12"/>
  <c r="F13"/>
  <c r="F14"/>
  <c r="F15"/>
  <c r="F16"/>
  <c r="F17"/>
  <c r="F18"/>
  <c r="F19"/>
  <c r="F21"/>
  <c r="F22"/>
  <c r="F6"/>
  <c r="A3" i="16"/>
  <c r="A3" i="22"/>
  <c r="A3" i="21"/>
  <c r="A4" i="4"/>
  <c r="F5" i="16"/>
  <c r="F5" i="22"/>
  <c r="F5" i="21"/>
  <c r="E8" i="4" l="1"/>
  <c r="F8" s="1"/>
  <c r="F67" i="16"/>
  <c r="D10" i="3" s="1"/>
  <c r="F48" i="22"/>
  <c r="D7" i="3" s="1"/>
  <c r="F69" i="21"/>
  <c r="D6" i="3" s="1"/>
  <c r="E9" i="4" l="1"/>
  <c r="F9" s="1"/>
  <c r="F23" s="1"/>
  <c r="D5" i="3" s="1"/>
  <c r="D12" s="1"/>
  <c r="D14" s="1"/>
  <c r="D16" s="1"/>
  <c r="D17" s="1"/>
</calcChain>
</file>

<file path=xl/sharedStrings.xml><?xml version="1.0" encoding="utf-8"?>
<sst xmlns="http://schemas.openxmlformats.org/spreadsheetml/2006/main" count="546" uniqueCount="355">
  <si>
    <t>总额</t>
  </si>
  <si>
    <t>102-2</t>
  </si>
  <si>
    <t>103-4</t>
  </si>
  <si>
    <t>103-5</t>
  </si>
  <si>
    <t>103-1</t>
  </si>
  <si>
    <t>103-2</t>
  </si>
  <si>
    <t>103-3</t>
  </si>
  <si>
    <t>104-1</t>
  </si>
  <si>
    <t>101-1</t>
  </si>
  <si>
    <t>102-1</t>
  </si>
  <si>
    <r>
      <rPr>
        <b/>
        <sz val="15"/>
        <rFont val="宋体"/>
        <family val="3"/>
        <charset val="134"/>
      </rPr>
      <t>第五章</t>
    </r>
    <r>
      <rPr>
        <b/>
        <sz val="15"/>
        <rFont val="Arial"/>
        <family val="2"/>
      </rPr>
      <t xml:space="preserve">  </t>
    </r>
    <r>
      <rPr>
        <b/>
        <sz val="15"/>
        <rFont val="宋体"/>
        <family val="3"/>
        <charset val="134"/>
      </rPr>
      <t>工程量清单</t>
    </r>
    <phoneticPr fontId="2" type="noConversion"/>
  </si>
  <si>
    <r>
      <t xml:space="preserve">1. </t>
    </r>
    <r>
      <rPr>
        <b/>
        <sz val="12"/>
        <rFont val="宋体"/>
        <family val="3"/>
        <charset val="134"/>
      </rPr>
      <t>工程量清单说明</t>
    </r>
    <phoneticPr fontId="2" type="noConversion"/>
  </si>
  <si>
    <r>
      <t xml:space="preserve">        1.1  </t>
    </r>
    <r>
      <rPr>
        <sz val="12"/>
        <rFont val="宋体"/>
        <family val="3"/>
        <charset val="134"/>
      </rPr>
      <t xml:space="preserve">本工程量清单是根据招标文件中包括的有合同约束力的工程量清单计量规则、图纸以及有关工程量清单的国家标准、行业标准、合同条款中约定的其他规则编制。约定计量规则中没有的子目，其工程量按照有合同约束力的图纸所标示尺寸的理论净量计算。计量采用中华人民共和国法定计量单位。
</t>
    </r>
    <phoneticPr fontId="2" type="noConversion"/>
  </si>
  <si>
    <r>
      <t xml:space="preserve">        1.2  </t>
    </r>
    <r>
      <rPr>
        <sz val="12"/>
        <rFont val="宋体"/>
        <family val="3"/>
        <charset val="134"/>
      </rPr>
      <t xml:space="preserve">本工程量清单应与招标文件中的投标人须知，通用合同条款、专用合同条款、工程量清单计量规则、技术规范及图纸等一起阅读和理解。
</t>
    </r>
    <phoneticPr fontId="2" type="noConversion"/>
  </si>
  <si>
    <r>
      <t xml:space="preserve">        1.4  </t>
    </r>
    <r>
      <rPr>
        <sz val="12"/>
        <rFont val="宋体"/>
        <family val="3"/>
        <charset val="134"/>
      </rPr>
      <t xml:space="preserve">工程量清单各章是按第八章“工程量清单计量规则”、第七章“技术规范”的相应章次编号的，因此，工程量清单中各章的工程子目的范围与计量等应与“工程量清单计量规则”、“技术规范”相应章节的范围、计量与支付条款结合起来理解或解释。
</t>
    </r>
    <phoneticPr fontId="2" type="noConversion"/>
  </si>
  <si>
    <r>
      <t xml:space="preserve">        1.5  </t>
    </r>
    <r>
      <rPr>
        <sz val="12"/>
        <rFont val="宋体"/>
        <family val="3"/>
        <charset val="134"/>
      </rPr>
      <t xml:space="preserve">对作业和材料的一般说明或规定，未重复写入工程量清单内，在给工程量清单各子目标价前，应参阅第七章“技术规范”的有关内容。
</t>
    </r>
    <phoneticPr fontId="2" type="noConversion"/>
  </si>
  <si>
    <r>
      <t xml:space="preserve">        1.6  </t>
    </r>
    <r>
      <rPr>
        <sz val="12"/>
        <rFont val="宋体"/>
        <family val="3"/>
        <charset val="134"/>
      </rPr>
      <t xml:space="preserve">工程量清单中所列工程量的变动，丝毫不会降低或影响合同条款的效力，也不免除承包人按规定的标准进行施工和修复缺陷的责任。
</t>
    </r>
    <phoneticPr fontId="2" type="noConversion"/>
  </si>
  <si>
    <r>
      <t xml:space="preserve">        1.7  </t>
    </r>
    <r>
      <rPr>
        <sz val="12"/>
        <rFont val="宋体"/>
        <family val="3"/>
        <charset val="134"/>
      </rPr>
      <t>图纸中所列的工程数量表及数量汇总表仅是提供资料，不是工程量清单的外延。当图纸与工程量清单所列数量不一致时，以工程量清单所列数量作为报价的依据。</t>
    </r>
    <phoneticPr fontId="2" type="noConversion"/>
  </si>
  <si>
    <r>
      <t xml:space="preserve">2. </t>
    </r>
    <r>
      <rPr>
        <b/>
        <sz val="12"/>
        <rFont val="宋体"/>
        <family val="3"/>
        <charset val="134"/>
      </rPr>
      <t>投标报价的说明</t>
    </r>
    <phoneticPr fontId="2" type="noConversion"/>
  </si>
  <si>
    <r>
      <t xml:space="preserve">        2.2  </t>
    </r>
    <r>
      <rPr>
        <sz val="12"/>
        <rFont val="宋体"/>
        <family val="3"/>
        <charset val="134"/>
      </rPr>
      <t xml:space="preserve">除非合同另有规定，工程量清单中有标价的单价和总额价均已包括了为实施和完成合同工程所需的劳务、材料、机械、质检（自检）、安装、缺陷修复、管理、保险、税费、利润等费用，以及合同明示或暗示的所有责任、义务和一般风险。
</t>
    </r>
    <phoneticPr fontId="2" type="noConversion"/>
  </si>
  <si>
    <r>
      <t xml:space="preserve">        2.3  </t>
    </r>
    <r>
      <rPr>
        <sz val="12"/>
        <rFont val="宋体"/>
        <family val="3"/>
        <charset val="134"/>
      </rPr>
      <t xml:space="preserve">工程量清单中投标人没有填入单价或价格的子目，其费用视为已分摊在工程量清单中其他相关子目的单价或价格之中。承包人必须按监理人指令完成工程量清单中未填入单价或价格的子目，但不能得到结算与支付。
</t>
    </r>
    <phoneticPr fontId="2" type="noConversion"/>
  </si>
  <si>
    <r>
      <t xml:space="preserve">        2.4</t>
    </r>
    <r>
      <rPr>
        <sz val="12"/>
        <rFont val="宋体"/>
        <family val="3"/>
        <charset val="134"/>
      </rPr>
      <t xml:space="preserve">符合合同条款规定的全部费用应认为已被计入有标价的工程量清单所列各子目之中，未列子目不予计量的工作，其费用应视为已分摊在本合同工程的有关子目的单价或总额价之中。
</t>
    </r>
    <phoneticPr fontId="2" type="noConversion"/>
  </si>
  <si>
    <r>
      <t xml:space="preserve">        2.5  </t>
    </r>
    <r>
      <rPr>
        <sz val="12"/>
        <rFont val="宋体"/>
        <family val="3"/>
        <charset val="134"/>
      </rPr>
      <t xml:space="preserve">承包人用于本合同工程的各类装备的提供、运输、维护、拆卸、拼装等支付的费用，已包括在工程量清单的单价或总额价之中。
</t>
    </r>
    <phoneticPr fontId="2" type="noConversion"/>
  </si>
  <si>
    <r>
      <t xml:space="preserve">        2.6  </t>
    </r>
    <r>
      <rPr>
        <sz val="12"/>
        <rFont val="宋体"/>
        <family val="3"/>
        <charset val="134"/>
      </rPr>
      <t>工程量清单中各项金额均以人民币（元）结算。</t>
    </r>
    <phoneticPr fontId="2" type="noConversion"/>
  </si>
  <si>
    <r>
      <t xml:space="preserve">3. </t>
    </r>
    <r>
      <rPr>
        <b/>
        <sz val="12"/>
        <rFont val="宋体"/>
        <family val="3"/>
        <charset val="134"/>
      </rPr>
      <t>计日工说明</t>
    </r>
    <phoneticPr fontId="2" type="noConversion"/>
  </si>
  <si>
    <r>
      <t xml:space="preserve">4. </t>
    </r>
    <r>
      <rPr>
        <b/>
        <sz val="12"/>
        <rFont val="宋体"/>
        <family val="3"/>
        <charset val="134"/>
      </rPr>
      <t>其它说明</t>
    </r>
    <phoneticPr fontId="2" type="noConversion"/>
  </si>
  <si>
    <t xml:space="preserve"> -a</t>
  </si>
  <si>
    <t xml:space="preserve"> -b</t>
  </si>
  <si>
    <t>102-3</t>
  </si>
  <si>
    <t>承包人驻地建设</t>
  </si>
  <si>
    <r>
      <t xml:space="preserve">5.1 </t>
    </r>
    <r>
      <rPr>
        <b/>
        <sz val="16"/>
        <rFont val="黑体"/>
        <family val="3"/>
        <charset val="134"/>
      </rPr>
      <t>工程量清单表</t>
    </r>
    <phoneticPr fontId="2" type="noConversion"/>
  </si>
  <si>
    <r>
      <rPr>
        <b/>
        <sz val="16"/>
        <rFont val="黑体"/>
        <family val="3"/>
        <charset val="134"/>
      </rPr>
      <t>工程量清单</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</si>
  <si>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100</t>
    </r>
    <r>
      <rPr>
        <b/>
        <sz val="13"/>
        <rFont val="黑体"/>
        <family val="3"/>
        <charset val="134"/>
      </rPr>
      <t>章</t>
    </r>
    <r>
      <rPr>
        <b/>
        <sz val="13"/>
        <rFont val="Arial"/>
        <family val="2"/>
      </rPr>
      <t xml:space="preserve">  </t>
    </r>
    <r>
      <rPr>
        <b/>
        <sz val="13"/>
        <rFont val="黑体"/>
        <family val="3"/>
        <charset val="134"/>
      </rPr>
      <t>总</t>
    </r>
    <r>
      <rPr>
        <b/>
        <sz val="13"/>
        <rFont val="Arial"/>
        <family val="2"/>
      </rPr>
      <t xml:space="preserve"> </t>
    </r>
    <r>
      <rPr>
        <b/>
        <sz val="13"/>
        <rFont val="黑体"/>
        <family val="3"/>
        <charset val="134"/>
      </rPr>
      <t>则</t>
    </r>
    <phoneticPr fontId="2" type="noConversion"/>
  </si>
  <si>
    <r>
      <rPr>
        <b/>
        <sz val="10"/>
        <rFont val="宋体"/>
        <family val="3"/>
        <charset val="134"/>
      </rPr>
      <t>货币单位：人民币元</t>
    </r>
    <phoneticPr fontId="2" type="noConversion"/>
  </si>
  <si>
    <r>
      <rPr>
        <b/>
        <sz val="10"/>
        <rFont val="黑体"/>
        <family val="3"/>
        <charset val="134"/>
      </rPr>
      <t>子目号</t>
    </r>
    <phoneticPr fontId="2" type="noConversion"/>
  </si>
  <si>
    <r>
      <rPr>
        <b/>
        <sz val="10"/>
        <rFont val="黑体"/>
        <family val="3"/>
        <charset val="134"/>
      </rPr>
      <t>子</t>
    </r>
    <r>
      <rPr>
        <b/>
        <sz val="10"/>
        <rFont val="Arial"/>
        <family val="2"/>
      </rPr>
      <t xml:space="preserve">  </t>
    </r>
    <r>
      <rPr>
        <b/>
        <sz val="10"/>
        <rFont val="黑体"/>
        <family val="3"/>
        <charset val="134"/>
      </rPr>
      <t>目</t>
    </r>
    <r>
      <rPr>
        <b/>
        <sz val="10"/>
        <rFont val="Arial"/>
        <family val="2"/>
      </rPr>
      <t xml:space="preserve">  </t>
    </r>
    <r>
      <rPr>
        <b/>
        <sz val="10"/>
        <rFont val="黑体"/>
        <family val="3"/>
        <charset val="134"/>
      </rPr>
      <t>名</t>
    </r>
    <r>
      <rPr>
        <b/>
        <sz val="10"/>
        <rFont val="Arial"/>
        <family val="2"/>
      </rPr>
      <t xml:space="preserve">  </t>
    </r>
    <r>
      <rPr>
        <b/>
        <sz val="10"/>
        <rFont val="黑体"/>
        <family val="3"/>
        <charset val="134"/>
      </rPr>
      <t>称</t>
    </r>
    <phoneticPr fontId="2" type="noConversion"/>
  </si>
  <si>
    <r>
      <rPr>
        <b/>
        <sz val="10"/>
        <rFont val="黑体"/>
        <family val="3"/>
        <charset val="134"/>
      </rPr>
      <t>单</t>
    </r>
    <r>
      <rPr>
        <b/>
        <sz val="10"/>
        <rFont val="Arial"/>
        <family val="2"/>
      </rPr>
      <t xml:space="preserve"> </t>
    </r>
    <r>
      <rPr>
        <b/>
        <sz val="10"/>
        <rFont val="黑体"/>
        <family val="3"/>
        <charset val="134"/>
      </rPr>
      <t>位</t>
    </r>
    <phoneticPr fontId="2" type="noConversion"/>
  </si>
  <si>
    <r>
      <rPr>
        <b/>
        <sz val="10"/>
        <rFont val="黑体"/>
        <family val="3"/>
        <charset val="134"/>
      </rPr>
      <t>数</t>
    </r>
    <r>
      <rPr>
        <b/>
        <sz val="10"/>
        <rFont val="Arial"/>
        <family val="2"/>
      </rPr>
      <t xml:space="preserve"> </t>
    </r>
    <r>
      <rPr>
        <b/>
        <sz val="10"/>
        <rFont val="黑体"/>
        <family val="3"/>
        <charset val="134"/>
      </rPr>
      <t>量</t>
    </r>
    <phoneticPr fontId="2" type="noConversion"/>
  </si>
  <si>
    <r>
      <rPr>
        <b/>
        <sz val="10"/>
        <rFont val="黑体"/>
        <family val="3"/>
        <charset val="134"/>
      </rPr>
      <t>单价</t>
    </r>
    <phoneticPr fontId="2" type="noConversion"/>
  </si>
  <si>
    <r>
      <rPr>
        <b/>
        <sz val="10"/>
        <rFont val="黑体"/>
        <family val="3"/>
        <charset val="134"/>
      </rPr>
      <t>合价</t>
    </r>
    <phoneticPr fontId="2" type="noConversion"/>
  </si>
  <si>
    <r>
      <rPr>
        <sz val="10"/>
        <rFont val="宋体"/>
        <family val="3"/>
        <charset val="134"/>
      </rPr>
      <t>通则</t>
    </r>
  </si>
  <si>
    <r>
      <rPr>
        <sz val="10"/>
        <rFont val="宋体"/>
        <family val="3"/>
        <charset val="134"/>
      </rPr>
      <t>保险费</t>
    </r>
  </si>
  <si>
    <r>
      <rPr>
        <sz val="10"/>
        <rFont val="宋体"/>
        <family val="3"/>
        <charset val="134"/>
      </rPr>
      <t>总额</t>
    </r>
  </si>
  <si>
    <r>
      <rPr>
        <sz val="10"/>
        <rFont val="宋体"/>
        <family val="3"/>
        <charset val="134"/>
      </rPr>
      <t>按合同条款规定，提供第三方责任险</t>
    </r>
  </si>
  <si>
    <r>
      <rPr>
        <sz val="10"/>
        <rFont val="宋体"/>
        <family val="3"/>
        <charset val="134"/>
      </rPr>
      <t>工程管理</t>
    </r>
  </si>
  <si>
    <t>竣工文件</t>
  </si>
  <si>
    <t>施工环保费</t>
  </si>
  <si>
    <t>安全生产费(按最高投标限价的1.5%计列)</t>
    <phoneticPr fontId="2" type="noConversion"/>
  </si>
  <si>
    <r>
      <rPr>
        <sz val="10"/>
        <rFont val="宋体"/>
        <family val="3"/>
        <charset val="134"/>
      </rPr>
      <t>安全生产费用需填入报价，方可显示本章节总价。</t>
    </r>
    <phoneticPr fontId="2" type="noConversion"/>
  </si>
  <si>
    <t>临时工程与设施</t>
  </si>
  <si>
    <t>临时道路修建、养护与拆除(包括原道路的养护)</t>
  </si>
  <si>
    <r>
      <rPr>
        <sz val="10"/>
        <rFont val="宋体"/>
        <family val="3"/>
        <charset val="134"/>
      </rPr>
      <t>临时占地</t>
    </r>
  </si>
  <si>
    <r>
      <rPr>
        <sz val="10"/>
        <rFont val="宋体"/>
        <family val="3"/>
        <charset val="134"/>
      </rPr>
      <t>临时供电设施架设、维护与拆除</t>
    </r>
  </si>
  <si>
    <r>
      <rPr>
        <sz val="10"/>
        <rFont val="宋体"/>
        <family val="3"/>
        <charset val="134"/>
      </rPr>
      <t>电信设施的提供、维修与拆除</t>
    </r>
  </si>
  <si>
    <r>
      <rPr>
        <sz val="10"/>
        <rFont val="宋体"/>
        <family val="3"/>
        <charset val="134"/>
      </rPr>
      <t>临时供水与排污设施</t>
    </r>
  </si>
  <si>
    <r>
      <rPr>
        <sz val="10"/>
        <rFont val="宋体"/>
        <family val="3"/>
        <charset val="134"/>
      </rPr>
      <t>承包人驻地建设</t>
    </r>
  </si>
  <si>
    <r>
      <rPr>
        <b/>
        <sz val="10"/>
        <rFont val="黑体"/>
        <family val="3"/>
        <charset val="134"/>
      </rPr>
      <t>清单</t>
    </r>
    <r>
      <rPr>
        <b/>
        <sz val="10"/>
        <rFont val="Arial"/>
        <family val="2"/>
      </rPr>
      <t xml:space="preserve"> </t>
    </r>
    <r>
      <rPr>
        <b/>
        <sz val="10"/>
        <rFont val="黑体"/>
        <family val="3"/>
        <charset val="134"/>
      </rPr>
      <t>第</t>
    </r>
    <r>
      <rPr>
        <b/>
        <sz val="10"/>
        <rFont val="Arial"/>
        <family val="2"/>
      </rPr>
      <t>100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 xml:space="preserve">) </t>
    </r>
    <phoneticPr fontId="2" type="noConversion"/>
  </si>
  <si>
    <r>
      <rPr>
        <b/>
        <sz val="16"/>
        <rFont val="黑体"/>
        <family val="3"/>
        <charset val="134"/>
      </rPr>
      <t>工程量清单</t>
    </r>
    <phoneticPr fontId="2" type="noConversion"/>
  </si>
  <si>
    <r>
      <rPr>
        <b/>
        <sz val="10"/>
        <rFont val="宋体"/>
        <family val="3"/>
        <charset val="134"/>
      </rPr>
      <t>货币单位：人民币元</t>
    </r>
    <phoneticPr fontId="2" type="noConversion"/>
  </si>
  <si>
    <r>
      <rPr>
        <b/>
        <sz val="10"/>
        <rFont val="黑体"/>
        <family val="3"/>
        <charset val="134"/>
      </rPr>
      <t>子目号</t>
    </r>
  </si>
  <si>
    <r>
      <rPr>
        <b/>
        <sz val="10"/>
        <rFont val="黑体"/>
        <family val="3"/>
        <charset val="134"/>
      </rPr>
      <t>子</t>
    </r>
    <r>
      <rPr>
        <b/>
        <sz val="10"/>
        <rFont val="Arial"/>
        <family val="2"/>
      </rPr>
      <t xml:space="preserve">  </t>
    </r>
    <r>
      <rPr>
        <b/>
        <sz val="10"/>
        <rFont val="黑体"/>
        <family val="3"/>
        <charset val="134"/>
      </rPr>
      <t>目</t>
    </r>
    <r>
      <rPr>
        <b/>
        <sz val="10"/>
        <rFont val="Arial"/>
        <family val="2"/>
      </rPr>
      <t xml:space="preserve">  </t>
    </r>
    <r>
      <rPr>
        <b/>
        <sz val="10"/>
        <rFont val="黑体"/>
        <family val="3"/>
        <charset val="134"/>
      </rPr>
      <t>名</t>
    </r>
    <r>
      <rPr>
        <b/>
        <sz val="10"/>
        <rFont val="Arial"/>
        <family val="2"/>
      </rPr>
      <t xml:space="preserve">  </t>
    </r>
    <r>
      <rPr>
        <b/>
        <sz val="10"/>
        <rFont val="黑体"/>
        <family val="3"/>
        <charset val="134"/>
      </rPr>
      <t>称</t>
    </r>
  </si>
  <si>
    <r>
      <rPr>
        <b/>
        <sz val="10"/>
        <rFont val="黑体"/>
        <family val="3"/>
        <charset val="134"/>
      </rPr>
      <t>单</t>
    </r>
    <r>
      <rPr>
        <b/>
        <sz val="10"/>
        <rFont val="Arial"/>
        <family val="2"/>
      </rPr>
      <t xml:space="preserve"> </t>
    </r>
    <r>
      <rPr>
        <b/>
        <sz val="10"/>
        <rFont val="黑体"/>
        <family val="3"/>
        <charset val="134"/>
      </rPr>
      <t>位</t>
    </r>
    <phoneticPr fontId="2" type="noConversion"/>
  </si>
  <si>
    <r>
      <rPr>
        <b/>
        <sz val="10"/>
        <rFont val="宋体"/>
        <family val="3"/>
        <charset val="134"/>
      </rPr>
      <t>数</t>
    </r>
    <r>
      <rPr>
        <b/>
        <sz val="10"/>
        <rFont val="Arial"/>
        <family val="2"/>
      </rPr>
      <t xml:space="preserve"> </t>
    </r>
    <r>
      <rPr>
        <b/>
        <sz val="10"/>
        <rFont val="宋体"/>
        <family val="3"/>
        <charset val="134"/>
      </rPr>
      <t>量</t>
    </r>
    <phoneticPr fontId="2" type="noConversion"/>
  </si>
  <si>
    <r>
      <rPr>
        <b/>
        <sz val="10"/>
        <rFont val="黑体"/>
        <family val="3"/>
        <charset val="134"/>
      </rPr>
      <t>单价</t>
    </r>
    <phoneticPr fontId="2" type="noConversion"/>
  </si>
  <si>
    <r>
      <rPr>
        <b/>
        <sz val="10"/>
        <rFont val="黑体"/>
        <family val="3"/>
        <charset val="134"/>
      </rPr>
      <t>合价</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</si>
  <si>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200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</si>
  <si>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300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</si>
  <si>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600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</si>
  <si>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sz val="12"/>
        <rFont val="黑体"/>
        <family val="3"/>
        <charset val="134"/>
      </rPr>
      <t>金额</t>
    </r>
    <r>
      <rPr>
        <sz val="12"/>
        <rFont val="Arial"/>
        <family val="2"/>
      </rPr>
      <t>(</t>
    </r>
    <r>
      <rPr>
        <sz val="12"/>
        <rFont val="黑体"/>
        <family val="3"/>
        <charset val="134"/>
      </rPr>
      <t>元</t>
    </r>
    <r>
      <rPr>
        <sz val="12"/>
        <rFont val="Arial"/>
        <family val="2"/>
      </rPr>
      <t>)</t>
    </r>
  </si>
  <si>
    <r>
      <t xml:space="preserve">        2.1  </t>
    </r>
    <r>
      <rPr>
        <sz val="12"/>
        <rFont val="宋体"/>
        <family val="3"/>
        <charset val="134"/>
      </rPr>
      <t xml:space="preserve">工程量清单中的每一子目（有数量）须填入单价或价格，且只允许有一个报价。
</t>
    </r>
    <phoneticPr fontId="2" type="noConversion"/>
  </si>
  <si>
    <t>按合同条款规定，提供建筑工程一切险</t>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</si>
  <si>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600</t>
    </r>
    <r>
      <rPr>
        <b/>
        <sz val="13"/>
        <rFont val="黑体"/>
        <family val="3"/>
        <charset val="134"/>
      </rPr>
      <t>章</t>
    </r>
    <r>
      <rPr>
        <b/>
        <sz val="13"/>
        <rFont val="Arial"/>
        <family val="2"/>
      </rPr>
      <t xml:space="preserve"> </t>
    </r>
    <r>
      <rPr>
        <b/>
        <sz val="13"/>
        <rFont val="黑体"/>
        <family val="3"/>
        <charset val="134"/>
      </rPr>
      <t>交通安全设施</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</si>
  <si>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300</t>
    </r>
    <r>
      <rPr>
        <b/>
        <sz val="13"/>
        <rFont val="黑体"/>
        <family val="3"/>
        <charset val="134"/>
      </rPr>
      <t>章</t>
    </r>
    <r>
      <rPr>
        <b/>
        <sz val="13"/>
        <rFont val="Arial"/>
        <family val="2"/>
      </rPr>
      <t xml:space="preserve"> </t>
    </r>
    <r>
      <rPr>
        <b/>
        <sz val="13"/>
        <rFont val="黑体"/>
        <family val="3"/>
        <charset val="134"/>
      </rPr>
      <t>路面</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</si>
  <si>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200</t>
    </r>
    <r>
      <rPr>
        <b/>
        <sz val="13"/>
        <rFont val="黑体"/>
        <family val="3"/>
        <charset val="134"/>
      </rPr>
      <t>章</t>
    </r>
    <r>
      <rPr>
        <b/>
        <sz val="13"/>
        <rFont val="Arial"/>
        <family val="2"/>
      </rPr>
      <t xml:space="preserve"> </t>
    </r>
    <r>
      <rPr>
        <b/>
        <sz val="13"/>
        <rFont val="黑体"/>
        <family val="3"/>
        <charset val="134"/>
      </rPr>
      <t>路基</t>
    </r>
    <phoneticPr fontId="2" type="noConversion"/>
  </si>
  <si>
    <r>
      <t xml:space="preserve">         4.2</t>
    </r>
    <r>
      <rPr>
        <sz val="12"/>
        <rFont val="宋体"/>
        <family val="3"/>
        <charset val="134"/>
      </rPr>
      <t>为确保将安全施工措施落到实处，投标人应根据《公路水运工程安全生产监督管理办法》（交通运输部令</t>
    </r>
    <r>
      <rPr>
        <sz val="12"/>
        <rFont val="Arial"/>
        <family val="2"/>
      </rPr>
      <t>2017</t>
    </r>
    <r>
      <rPr>
        <sz val="12"/>
        <rFont val="宋体"/>
        <family val="3"/>
        <charset val="134"/>
      </rPr>
      <t>年第</t>
    </r>
    <r>
      <rPr>
        <sz val="12"/>
        <rFont val="Arial"/>
        <family val="2"/>
      </rPr>
      <t>25</t>
    </r>
    <r>
      <rPr>
        <sz val="12"/>
        <rFont val="宋体"/>
        <family val="3"/>
        <charset val="134"/>
      </rPr>
      <t>号）以及《关于印发</t>
    </r>
    <r>
      <rPr>
        <sz val="12"/>
        <rFont val="Arial"/>
        <family val="2"/>
      </rPr>
      <t>&lt;</t>
    </r>
    <r>
      <rPr>
        <sz val="12"/>
        <rFont val="宋体"/>
        <family val="3"/>
        <charset val="134"/>
      </rPr>
      <t>企业安全生产费用提取和使用管理办法</t>
    </r>
    <r>
      <rPr>
        <sz val="12"/>
        <rFont val="Arial"/>
        <family val="2"/>
      </rPr>
      <t>&gt;</t>
    </r>
    <r>
      <rPr>
        <sz val="12"/>
        <rFont val="宋体"/>
        <family val="3"/>
        <charset val="134"/>
      </rPr>
      <t>的通知》（财资</t>
    </r>
    <r>
      <rPr>
        <sz val="12"/>
        <rFont val="Arial"/>
        <family val="2"/>
      </rPr>
      <t>[2022]136</t>
    </r>
    <r>
      <rPr>
        <sz val="12"/>
        <rFont val="宋体"/>
        <family val="3"/>
        <charset val="134"/>
      </rPr>
      <t>号）的规定，在投标总价中计入安全生产费用，安全生产费用以固定金额形式计入工程量清单第</t>
    </r>
    <r>
      <rPr>
        <sz val="12"/>
        <rFont val="Arial"/>
        <family val="2"/>
      </rPr>
      <t>100</t>
    </r>
    <r>
      <rPr>
        <sz val="12"/>
        <rFont val="宋体"/>
        <family val="3"/>
        <charset val="134"/>
      </rPr>
      <t>章中（安全生产费用为招标人公布的最高投标限价的</t>
    </r>
    <r>
      <rPr>
        <sz val="12"/>
        <rFont val="Arial"/>
        <family val="2"/>
      </rPr>
      <t>1.5</t>
    </r>
    <r>
      <rPr>
        <sz val="12"/>
        <rFont val="宋体"/>
        <family val="3"/>
        <charset val="134"/>
      </rPr>
      <t xml:space="preserve">％），投标人在投标报价时不得对该固定金额进行调整。如投标人须在此基础上增加安全生产费用以满足项目施工需要，则投标人应在本项目工程量清单其它相关子目的单价或总额价中予以考虑，发包人不再单独支付。承包人的施工安全生产费用，应当用于施工安全防护用具及设施的采购和更新、安全施工措施的落实、安全生产条件的改善，不得挪作他用。
</t>
    </r>
    <phoneticPr fontId="2" type="noConversion"/>
  </si>
  <si>
    <t>103-6</t>
  </si>
  <si>
    <t>临时交通安全设施</t>
    <phoneticPr fontId="2" type="noConversion"/>
  </si>
  <si>
    <t>场地清理</t>
    <phoneticPr fontId="2" type="noConversion"/>
  </si>
  <si>
    <t>202-2</t>
  </si>
  <si>
    <t>挖除旧路面</t>
    <phoneticPr fontId="2" type="noConversion"/>
  </si>
  <si>
    <t>-d</t>
    <phoneticPr fontId="2" type="noConversion"/>
  </si>
  <si>
    <t>铣刨沥青混凝土面层</t>
    <phoneticPr fontId="2" type="noConversion"/>
  </si>
  <si>
    <r>
      <t>m</t>
    </r>
    <r>
      <rPr>
        <vertAlign val="superscript"/>
        <sz val="10"/>
        <rFont val="Arial"/>
        <family val="2"/>
      </rPr>
      <t>3</t>
    </r>
    <phoneticPr fontId="2" type="noConversion"/>
  </si>
  <si>
    <t>-e</t>
    <phoneticPr fontId="2" type="noConversion"/>
  </si>
  <si>
    <r>
      <rPr>
        <sz val="10"/>
        <rFont val="宋体"/>
        <family val="3"/>
        <charset val="134"/>
      </rPr>
      <t>铣刨基层</t>
    </r>
    <phoneticPr fontId="2" type="noConversion"/>
  </si>
  <si>
    <t>-f</t>
    <phoneticPr fontId="2" type="noConversion"/>
  </si>
  <si>
    <r>
      <rPr>
        <sz val="10"/>
        <rFont val="宋体"/>
        <family val="3"/>
        <charset val="134"/>
      </rPr>
      <t>铣刨桥面铺装</t>
    </r>
    <phoneticPr fontId="2" type="noConversion"/>
  </si>
  <si>
    <t>-g</t>
    <phoneticPr fontId="2" type="noConversion"/>
  </si>
  <si>
    <t>挖除旧路破损结构层</t>
    <phoneticPr fontId="2" type="noConversion"/>
  </si>
  <si>
    <t>-h</t>
    <phoneticPr fontId="2" type="noConversion"/>
  </si>
  <si>
    <t>挖除砂砾功能层</t>
    <phoneticPr fontId="2" type="noConversion"/>
  </si>
  <si>
    <t>202-3</t>
  </si>
  <si>
    <t>拆除结构物</t>
    <phoneticPr fontId="2" type="noConversion"/>
  </si>
  <si>
    <t xml:space="preserve"> -b</t>
    <phoneticPr fontId="2" type="noConversion"/>
  </si>
  <si>
    <t>混凝土结构</t>
    <phoneticPr fontId="2" type="noConversion"/>
  </si>
  <si>
    <t xml:space="preserve"> -c</t>
    <phoneticPr fontId="2" type="noConversion"/>
  </si>
  <si>
    <t>砖、石及其他砌体结构</t>
    <phoneticPr fontId="2" type="noConversion"/>
  </si>
  <si>
    <r>
      <rPr>
        <sz val="10"/>
        <rFont val="宋体"/>
        <family val="3"/>
        <charset val="134"/>
      </rPr>
      <t>波形护栏</t>
    </r>
    <phoneticPr fontId="2" type="noConversion"/>
  </si>
  <si>
    <t>m</t>
    <phoneticPr fontId="2" type="noConversion"/>
  </si>
  <si>
    <r>
      <rPr>
        <sz val="10"/>
        <rFont val="宋体"/>
        <family val="3"/>
        <charset val="134"/>
      </rPr>
      <t>柱式护栏</t>
    </r>
    <phoneticPr fontId="2" type="noConversion"/>
  </si>
  <si>
    <r>
      <rPr>
        <sz val="10"/>
        <rFont val="宋体"/>
        <family val="3"/>
        <charset val="134"/>
      </rPr>
      <t>根</t>
    </r>
    <phoneticPr fontId="2" type="noConversion"/>
  </si>
  <si>
    <t>挖方路基</t>
    <phoneticPr fontId="2" type="noConversion"/>
  </si>
  <si>
    <t>203-1</t>
  </si>
  <si>
    <t>路基挖方</t>
    <phoneticPr fontId="2" type="noConversion"/>
  </si>
  <si>
    <t xml:space="preserve"> -a</t>
    <phoneticPr fontId="2" type="noConversion"/>
  </si>
  <si>
    <t>挖土方</t>
    <phoneticPr fontId="2" type="noConversion"/>
  </si>
  <si>
    <t>挖石方</t>
    <phoneticPr fontId="2" type="noConversion"/>
  </si>
  <si>
    <r>
      <rPr>
        <sz val="10"/>
        <rFont val="宋体"/>
        <family val="3"/>
        <charset val="134"/>
      </rPr>
      <t>挖除非适用材料</t>
    </r>
    <r>
      <rPr>
        <sz val="10"/>
        <rFont val="Arial"/>
        <family val="2"/>
      </rPr>
      <t/>
    </r>
    <phoneticPr fontId="2" type="noConversion"/>
  </si>
  <si>
    <t>填方路基</t>
    <phoneticPr fontId="2" type="noConversion"/>
  </si>
  <si>
    <t>204-1</t>
  </si>
  <si>
    <r>
      <rPr>
        <sz val="10"/>
        <rFont val="宋体"/>
        <family val="3"/>
        <charset val="134"/>
      </rPr>
      <t>路基填筑</t>
    </r>
    <r>
      <rPr>
        <sz val="10"/>
        <rFont val="Arial"/>
        <family val="2"/>
      </rPr>
      <t>(</t>
    </r>
    <r>
      <rPr>
        <sz val="10"/>
        <rFont val="宋体"/>
        <family val="3"/>
        <charset val="134"/>
      </rPr>
      <t>包括填前压实</t>
    </r>
    <r>
      <rPr>
        <sz val="10"/>
        <rFont val="Arial"/>
        <family val="2"/>
      </rPr>
      <t>)</t>
    </r>
    <phoneticPr fontId="2" type="noConversion"/>
  </si>
  <si>
    <t>利用方</t>
    <phoneticPr fontId="2" type="noConversion"/>
  </si>
  <si>
    <t xml:space="preserve"> -h</t>
    <phoneticPr fontId="2" type="noConversion"/>
  </si>
  <si>
    <r>
      <rPr>
        <sz val="10"/>
        <rFont val="宋体"/>
        <family val="3"/>
        <charset val="134"/>
      </rPr>
      <t>结构物台背回填砂砾</t>
    </r>
    <phoneticPr fontId="2" type="noConversion"/>
  </si>
  <si>
    <t xml:space="preserve"> -i</t>
    <phoneticPr fontId="2" type="noConversion"/>
  </si>
  <si>
    <r>
      <rPr>
        <sz val="10"/>
        <rFont val="宋体"/>
        <family val="3"/>
        <charset val="134"/>
      </rPr>
      <t>锥坡及台前溜坡填砂砾</t>
    </r>
    <phoneticPr fontId="2" type="noConversion"/>
  </si>
  <si>
    <t>特殊地区路基处理</t>
    <phoneticPr fontId="2" type="noConversion"/>
  </si>
  <si>
    <t>205-1</t>
  </si>
  <si>
    <t>软土地基处理</t>
    <phoneticPr fontId="2" type="noConversion"/>
  </si>
  <si>
    <t>垫层</t>
    <phoneticPr fontId="2" type="noConversion"/>
  </si>
  <si>
    <t xml:space="preserve"> -c-2</t>
    <phoneticPr fontId="2" type="noConversion"/>
  </si>
  <si>
    <t>砂砾垫层</t>
    <phoneticPr fontId="2" type="noConversion"/>
  </si>
  <si>
    <t>-o</t>
    <phoneticPr fontId="2" type="noConversion"/>
  </si>
  <si>
    <r>
      <rPr>
        <sz val="10"/>
        <rFont val="宋体"/>
        <family val="3"/>
        <charset val="134"/>
      </rPr>
      <t>冲击碾压</t>
    </r>
    <phoneticPr fontId="2" type="noConversion"/>
  </si>
  <si>
    <r>
      <t>m</t>
    </r>
    <r>
      <rPr>
        <vertAlign val="superscript"/>
        <sz val="10"/>
        <rFont val="Arial"/>
        <family val="2"/>
      </rPr>
      <t>2</t>
    </r>
    <phoneticPr fontId="2" type="noConversion"/>
  </si>
  <si>
    <t>坡面排水</t>
    <phoneticPr fontId="2" type="noConversion"/>
  </si>
  <si>
    <t>207-1</t>
  </si>
  <si>
    <t>边（排水）沟</t>
    <phoneticPr fontId="2" type="noConversion"/>
  </si>
  <si>
    <t>现浇混凝土</t>
    <phoneticPr fontId="2" type="noConversion"/>
  </si>
  <si>
    <t>-c-1</t>
    <phoneticPr fontId="2" type="noConversion"/>
  </si>
  <si>
    <r>
      <t>C30</t>
    </r>
    <r>
      <rPr>
        <sz val="10"/>
        <rFont val="宋体"/>
        <family val="3"/>
        <charset val="134"/>
      </rPr>
      <t>混凝土</t>
    </r>
    <phoneticPr fontId="2" type="noConversion"/>
  </si>
  <si>
    <t>207-4</t>
  </si>
  <si>
    <t>跌水与急流槽</t>
    <phoneticPr fontId="2" type="noConversion"/>
  </si>
  <si>
    <t>浆砌片石</t>
    <phoneticPr fontId="2" type="noConversion"/>
  </si>
  <si>
    <t>-b-1</t>
    <phoneticPr fontId="2" type="noConversion"/>
  </si>
  <si>
    <r>
      <t>M10</t>
    </r>
    <r>
      <rPr>
        <sz val="10"/>
        <rFont val="宋体"/>
        <family val="3"/>
        <charset val="134"/>
      </rPr>
      <t>浆砌片石</t>
    </r>
    <phoneticPr fontId="2" type="noConversion"/>
  </si>
  <si>
    <t xml:space="preserve"> -d</t>
    <phoneticPr fontId="2" type="noConversion"/>
  </si>
  <si>
    <t>预制安装混凝土</t>
    <phoneticPr fontId="2" type="noConversion"/>
  </si>
  <si>
    <t>-d-1</t>
    <phoneticPr fontId="2" type="noConversion"/>
  </si>
  <si>
    <t>护坡、护面墙</t>
    <phoneticPr fontId="2" type="noConversion"/>
  </si>
  <si>
    <t>208-1</t>
  </si>
  <si>
    <t>护坡垫层</t>
    <phoneticPr fontId="2" type="noConversion"/>
  </si>
  <si>
    <t>-a</t>
    <phoneticPr fontId="2" type="noConversion"/>
  </si>
  <si>
    <r>
      <rPr>
        <sz val="10"/>
        <rFont val="宋体"/>
        <family val="3"/>
        <charset val="134"/>
      </rPr>
      <t>砂砾垫层</t>
    </r>
    <phoneticPr fontId="2" type="noConversion"/>
  </si>
  <si>
    <t>208-3</t>
  </si>
  <si>
    <t>浆砌片石护坡</t>
    <phoneticPr fontId="2" type="noConversion"/>
  </si>
  <si>
    <t>满铺浆砌片石护坡</t>
    <phoneticPr fontId="2" type="noConversion"/>
  </si>
  <si>
    <t>-a-1</t>
    <phoneticPr fontId="2" type="noConversion"/>
  </si>
  <si>
    <t>208-4</t>
  </si>
  <si>
    <t>混凝土护坡</t>
    <phoneticPr fontId="2" type="noConversion"/>
  </si>
  <si>
    <t>现浇混凝土满铺护坡</t>
    <phoneticPr fontId="2" type="noConversion"/>
  </si>
  <si>
    <t>混凝土预制件满铺护坡</t>
    <phoneticPr fontId="2" type="noConversion"/>
  </si>
  <si>
    <t>河道防护</t>
    <phoneticPr fontId="2" type="noConversion"/>
  </si>
  <si>
    <t>215-1</t>
  </si>
  <si>
    <t>河床铺砌</t>
    <phoneticPr fontId="2" type="noConversion"/>
  </si>
  <si>
    <t>混凝土铺砌</t>
    <phoneticPr fontId="2" type="noConversion"/>
  </si>
  <si>
    <t>215-2</t>
  </si>
  <si>
    <t>导流设施(护岸墙、顺坝、丁坝、调水坝、锥坡)</t>
    <phoneticPr fontId="2" type="noConversion"/>
  </si>
  <si>
    <t>混凝土</t>
    <phoneticPr fontId="2" type="noConversion"/>
  </si>
  <si>
    <t>石笼</t>
    <phoneticPr fontId="2" type="noConversion"/>
  </si>
  <si>
    <t>标柱</t>
    <phoneticPr fontId="2" type="noConversion"/>
  </si>
  <si>
    <r>
      <t>C25</t>
    </r>
    <r>
      <rPr>
        <sz val="10"/>
        <rFont val="宋体"/>
        <family val="3"/>
        <charset val="134"/>
      </rPr>
      <t>混凝土</t>
    </r>
    <phoneticPr fontId="2" type="noConversion"/>
  </si>
  <si>
    <t>-b-2</t>
    <phoneticPr fontId="2" type="noConversion"/>
  </si>
  <si>
    <r>
      <rPr>
        <sz val="10"/>
        <rFont val="宋体"/>
        <family val="3"/>
        <charset val="134"/>
      </rPr>
      <t>光圆钢筋</t>
    </r>
    <r>
      <rPr>
        <sz val="10"/>
        <rFont val="Arial"/>
        <family val="2"/>
      </rPr>
      <t>(HPB235</t>
    </r>
    <r>
      <rPr>
        <sz val="10"/>
        <rFont val="宋体"/>
        <family val="3"/>
        <charset val="134"/>
      </rPr>
      <t>、</t>
    </r>
    <r>
      <rPr>
        <sz val="10"/>
        <rFont val="Arial"/>
        <family val="2"/>
      </rPr>
      <t>HPB300)</t>
    </r>
    <phoneticPr fontId="2" type="noConversion"/>
  </si>
  <si>
    <t>kg</t>
  </si>
  <si>
    <t>216</t>
    <phoneticPr fontId="2" type="noConversion"/>
  </si>
  <si>
    <t>改移、新建雨水口</t>
    <phoneticPr fontId="2" type="noConversion"/>
  </si>
  <si>
    <t>处</t>
    <phoneticPr fontId="2" type="noConversion"/>
  </si>
  <si>
    <t>217</t>
  </si>
  <si>
    <t>修复雨水口</t>
    <phoneticPr fontId="2" type="noConversion"/>
  </si>
  <si>
    <t>218</t>
  </si>
  <si>
    <r>
      <rPr>
        <sz val="10"/>
        <rFont val="宋体"/>
        <family val="3"/>
        <charset val="134"/>
      </rPr>
      <t>修复雨水检查井</t>
    </r>
    <phoneticPr fontId="2" type="noConversion"/>
  </si>
  <si>
    <t>302-2</t>
    <phoneticPr fontId="2" type="noConversion"/>
  </si>
  <si>
    <r>
      <rPr>
        <sz val="10"/>
        <rFont val="宋体"/>
        <family val="3"/>
        <charset val="134"/>
      </rPr>
      <t>厚</t>
    </r>
    <r>
      <rPr>
        <sz val="10"/>
        <rFont val="Arial"/>
        <family val="2"/>
      </rPr>
      <t>200mm</t>
    </r>
    <phoneticPr fontId="2" type="noConversion"/>
  </si>
  <si>
    <t>水泥稳定土底基层、基层</t>
    <phoneticPr fontId="2" type="noConversion"/>
  </si>
  <si>
    <t>304-1</t>
    <phoneticPr fontId="2" type="noConversion"/>
  </si>
  <si>
    <t>水泥稳定级配钢渣(掺旧路路面结构集料)底基层</t>
    <phoneticPr fontId="2" type="noConversion"/>
  </si>
  <si>
    <r>
      <rPr>
        <sz val="10"/>
        <rFont val="宋体"/>
        <family val="3"/>
        <charset val="134"/>
      </rPr>
      <t>均厚</t>
    </r>
    <r>
      <rPr>
        <sz val="10"/>
        <rFont val="Arial"/>
        <family val="2"/>
      </rPr>
      <t>53mm</t>
    </r>
    <r>
      <rPr>
        <sz val="10"/>
        <rFont val="宋体"/>
        <family val="3"/>
        <charset val="134"/>
      </rPr>
      <t>，找平层</t>
    </r>
    <phoneticPr fontId="2" type="noConversion"/>
  </si>
  <si>
    <t>304-3</t>
    <phoneticPr fontId="2" type="noConversion"/>
  </si>
  <si>
    <r>
      <rPr>
        <sz val="10"/>
        <rFont val="宋体"/>
        <family val="3"/>
        <charset val="134"/>
      </rPr>
      <t>水泥稳定级配钢渣基层</t>
    </r>
    <phoneticPr fontId="2" type="noConversion"/>
  </si>
  <si>
    <r>
      <rPr>
        <sz val="10"/>
        <rFont val="宋体"/>
        <family val="3"/>
        <charset val="134"/>
      </rPr>
      <t>厚</t>
    </r>
    <r>
      <rPr>
        <sz val="10"/>
        <rFont val="Arial"/>
        <family val="2"/>
      </rPr>
      <t>200mm(</t>
    </r>
    <r>
      <rPr>
        <sz val="10"/>
        <rFont val="宋体"/>
        <family val="3"/>
        <charset val="134"/>
      </rPr>
      <t>掺旧路路面结构集料</t>
    </r>
    <r>
      <rPr>
        <sz val="10"/>
        <rFont val="Arial"/>
        <family val="2"/>
      </rPr>
      <t>)</t>
    </r>
    <phoneticPr fontId="2" type="noConversion"/>
  </si>
  <si>
    <t>304-4</t>
    <phoneticPr fontId="2" type="noConversion"/>
  </si>
  <si>
    <r>
      <rPr>
        <sz val="10"/>
        <rFont val="宋体"/>
        <family val="3"/>
        <charset val="134"/>
      </rPr>
      <t>水泥稳定级配碎石基层</t>
    </r>
    <phoneticPr fontId="2" type="noConversion"/>
  </si>
  <si>
    <t>透层和黏层</t>
    <phoneticPr fontId="2" type="noConversion"/>
  </si>
  <si>
    <t>308-1</t>
    <phoneticPr fontId="2" type="noConversion"/>
  </si>
  <si>
    <t>透层</t>
  </si>
  <si>
    <t>308-2</t>
    <phoneticPr fontId="2" type="noConversion"/>
  </si>
  <si>
    <t>黏层</t>
    <phoneticPr fontId="2" type="noConversion"/>
  </si>
  <si>
    <t>热拌沥青混合料面层</t>
  </si>
  <si>
    <t>309-2</t>
    <phoneticPr fontId="2" type="noConversion"/>
  </si>
  <si>
    <t>中粒式沥青混凝土</t>
  </si>
  <si>
    <r>
      <rPr>
        <sz val="10"/>
        <rFont val="宋体"/>
        <family val="3"/>
        <charset val="134"/>
      </rPr>
      <t>厚</t>
    </r>
    <r>
      <rPr>
        <sz val="10"/>
        <rFont val="Arial"/>
        <family val="2"/>
      </rPr>
      <t>40mm</t>
    </r>
    <phoneticPr fontId="2" type="noConversion"/>
  </si>
  <si>
    <t>-b</t>
    <phoneticPr fontId="2" type="noConversion"/>
  </si>
  <si>
    <r>
      <rPr>
        <sz val="10"/>
        <rFont val="宋体"/>
        <family val="3"/>
        <charset val="134"/>
      </rPr>
      <t>厚</t>
    </r>
    <r>
      <rPr>
        <sz val="10"/>
        <rFont val="Arial"/>
        <family val="2"/>
      </rPr>
      <t>50mm</t>
    </r>
    <phoneticPr fontId="2" type="noConversion"/>
  </si>
  <si>
    <r>
      <rPr>
        <sz val="10"/>
        <rFont val="宋体"/>
        <family val="3"/>
        <charset val="134"/>
      </rPr>
      <t>沥青表面处置与封层</t>
    </r>
    <phoneticPr fontId="2" type="noConversion"/>
  </si>
  <si>
    <t>310-2</t>
    <phoneticPr fontId="2" type="noConversion"/>
  </si>
  <si>
    <t>封层</t>
    <phoneticPr fontId="2" type="noConversion"/>
  </si>
  <si>
    <t>改性乳化沥青下封层</t>
    <phoneticPr fontId="2" type="noConversion"/>
  </si>
  <si>
    <t>橡胶改性沥青同步碎石封层</t>
    <phoneticPr fontId="2" type="noConversion"/>
  </si>
  <si>
    <t>改性沥青及改性沥青混合料</t>
    <phoneticPr fontId="2" type="noConversion"/>
  </si>
  <si>
    <t>311-2</t>
    <phoneticPr fontId="2" type="noConversion"/>
  </si>
  <si>
    <t>中粒式改性沥青混合料路面</t>
    <phoneticPr fontId="2" type="noConversion"/>
  </si>
  <si>
    <t>水泥混凝土面板</t>
  </si>
  <si>
    <t>312-1</t>
    <phoneticPr fontId="2" type="noConversion"/>
  </si>
  <si>
    <t>312-2</t>
    <phoneticPr fontId="2" type="noConversion"/>
  </si>
  <si>
    <t xml:space="preserve">钢筋 </t>
    <phoneticPr fontId="2" type="noConversion"/>
  </si>
  <si>
    <r>
      <rPr>
        <sz val="10"/>
        <rFont val="宋体"/>
        <family val="3"/>
        <charset val="134"/>
      </rPr>
      <t>带肋钢筋</t>
    </r>
    <r>
      <rPr>
        <sz val="10"/>
        <rFont val="Arial"/>
        <family val="2"/>
      </rPr>
      <t>(HRB335</t>
    </r>
    <r>
      <rPr>
        <sz val="10"/>
        <rFont val="宋体"/>
        <family val="3"/>
        <charset val="134"/>
      </rPr>
      <t>、</t>
    </r>
    <r>
      <rPr>
        <sz val="10"/>
        <rFont val="Arial"/>
        <family val="2"/>
      </rPr>
      <t>HRB400)</t>
    </r>
    <phoneticPr fontId="2" type="noConversion"/>
  </si>
  <si>
    <r>
      <rPr>
        <sz val="10"/>
        <rFont val="宋体"/>
        <family val="3"/>
        <charset val="134"/>
      </rPr>
      <t>路肩培土、中央分隔带回填土、土路肩加固及路缘石</t>
    </r>
    <phoneticPr fontId="2" type="noConversion"/>
  </si>
  <si>
    <t>313-1</t>
    <phoneticPr fontId="2" type="noConversion"/>
  </si>
  <si>
    <t>培路肩</t>
    <phoneticPr fontId="2" type="noConversion"/>
  </si>
  <si>
    <t>313-6</t>
    <phoneticPr fontId="2" type="noConversion"/>
  </si>
  <si>
    <t>混凝土路缘石</t>
    <phoneticPr fontId="2" type="noConversion"/>
  </si>
  <si>
    <t>313-7</t>
    <phoneticPr fontId="2" type="noConversion"/>
  </si>
  <si>
    <t>混凝土加固土路肩</t>
    <phoneticPr fontId="2" type="noConversion"/>
  </si>
  <si>
    <t>315</t>
    <phoneticPr fontId="2" type="noConversion"/>
  </si>
  <si>
    <r>
      <rPr>
        <sz val="10"/>
        <rFont val="宋体"/>
        <family val="3"/>
        <charset val="134"/>
      </rPr>
      <t>灌缝</t>
    </r>
    <phoneticPr fontId="2" type="noConversion"/>
  </si>
  <si>
    <t>316</t>
  </si>
  <si>
    <r>
      <rPr>
        <sz val="10"/>
        <rFont val="宋体"/>
        <family val="3"/>
        <charset val="134"/>
      </rPr>
      <t>坑槽修补</t>
    </r>
    <phoneticPr fontId="2" type="noConversion"/>
  </si>
  <si>
    <r>
      <rPr>
        <sz val="10"/>
        <rFont val="宋体"/>
        <family val="3"/>
        <charset val="134"/>
      </rPr>
      <t>中粒式沥青混凝土（厚</t>
    </r>
    <r>
      <rPr>
        <sz val="10"/>
        <rFont val="Arial"/>
        <family val="2"/>
      </rPr>
      <t>40mm</t>
    </r>
    <r>
      <rPr>
        <sz val="10"/>
        <rFont val="宋体"/>
        <family val="3"/>
        <charset val="134"/>
      </rPr>
      <t>）</t>
    </r>
    <phoneticPr fontId="2" type="noConversion"/>
  </si>
  <si>
    <r>
      <rPr>
        <sz val="10"/>
        <rFont val="宋体"/>
        <family val="3"/>
        <charset val="134"/>
      </rPr>
      <t>中粒式改性沥青混凝土（厚</t>
    </r>
    <r>
      <rPr>
        <sz val="10"/>
        <rFont val="Arial"/>
        <family val="2"/>
      </rPr>
      <t>50mm</t>
    </r>
    <r>
      <rPr>
        <sz val="10"/>
        <rFont val="宋体"/>
        <family val="3"/>
        <charset val="134"/>
      </rPr>
      <t>）</t>
    </r>
    <phoneticPr fontId="2" type="noConversion"/>
  </si>
  <si>
    <t>317</t>
    <phoneticPr fontId="2" type="noConversion"/>
  </si>
  <si>
    <r>
      <t>C15</t>
    </r>
    <r>
      <rPr>
        <sz val="10"/>
        <rFont val="宋体"/>
        <family val="3"/>
        <charset val="134"/>
      </rPr>
      <t>水泥混凝土</t>
    </r>
    <phoneticPr fontId="2" type="noConversion"/>
  </si>
  <si>
    <t>-b</t>
  </si>
  <si>
    <t>-c</t>
  </si>
  <si>
    <t>-d</t>
  </si>
  <si>
    <t>-e</t>
  </si>
  <si>
    <t>-a-2</t>
    <phoneticPr fontId="2" type="noConversion"/>
  </si>
  <si>
    <t>-f</t>
  </si>
  <si>
    <t>-g</t>
  </si>
  <si>
    <t>-h</t>
  </si>
  <si>
    <t>-i</t>
  </si>
  <si>
    <t>-j</t>
  </si>
  <si>
    <t>-k</t>
  </si>
  <si>
    <t>-l</t>
  </si>
  <si>
    <t>护栏</t>
    <phoneticPr fontId="2" type="noConversion"/>
  </si>
  <si>
    <t>602-1</t>
  </si>
  <si>
    <t>混凝土护栏(护墙、立柱)</t>
    <phoneticPr fontId="2" type="noConversion"/>
  </si>
  <si>
    <t>现浇混凝土护栏</t>
    <phoneticPr fontId="2" type="noConversion"/>
  </si>
  <si>
    <r>
      <rPr>
        <sz val="10"/>
        <rFont val="宋体"/>
        <family val="3"/>
        <charset val="134"/>
      </rPr>
      <t>桥头路侧防撞墙</t>
    </r>
    <phoneticPr fontId="2" type="noConversion"/>
  </si>
  <si>
    <r>
      <rPr>
        <sz val="10"/>
        <rFont val="宋体"/>
        <family val="3"/>
        <charset val="134"/>
      </rPr>
      <t>路侧防撞墙</t>
    </r>
    <phoneticPr fontId="2" type="noConversion"/>
  </si>
  <si>
    <t>602-3</t>
    <phoneticPr fontId="2" type="noConversion"/>
  </si>
  <si>
    <t>波形梁钢护栏</t>
    <phoneticPr fontId="2" type="noConversion"/>
  </si>
  <si>
    <t>路侧波形梁钢护栏</t>
    <phoneticPr fontId="2" type="noConversion"/>
  </si>
  <si>
    <t>Gr-B-2E</t>
    <phoneticPr fontId="2" type="noConversion"/>
  </si>
  <si>
    <t>-a-2</t>
  </si>
  <si>
    <r>
      <t>Gr-B-2E</t>
    </r>
    <r>
      <rPr>
        <sz val="10"/>
        <rFont val="宋体"/>
        <family val="3"/>
        <charset val="134"/>
      </rPr>
      <t>（包含上、下游端头）</t>
    </r>
    <phoneticPr fontId="2" type="noConversion"/>
  </si>
  <si>
    <t>波形梁钢护栏端头</t>
  </si>
  <si>
    <t>AT1-2</t>
    <phoneticPr fontId="2" type="noConversion"/>
  </si>
  <si>
    <t>-c-2</t>
  </si>
  <si>
    <t>BT-1</t>
    <phoneticPr fontId="2" type="noConversion"/>
  </si>
  <si>
    <t>-c-3</t>
  </si>
  <si>
    <t>BT-2</t>
    <phoneticPr fontId="2" type="noConversion"/>
  </si>
  <si>
    <t>-c-4</t>
  </si>
  <si>
    <t>GT-1</t>
    <phoneticPr fontId="2" type="noConversion"/>
  </si>
  <si>
    <t>道路交通标志</t>
  </si>
  <si>
    <t>604-1</t>
  </si>
  <si>
    <t>单柱式交通标志</t>
  </si>
  <si>
    <r>
      <rPr>
        <sz val="10"/>
        <rFont val="宋体"/>
        <family val="3"/>
        <charset val="134"/>
      </rPr>
      <t>〇</t>
    </r>
    <r>
      <rPr>
        <sz val="10"/>
        <rFont val="Arial"/>
        <family val="2"/>
      </rPr>
      <t>600</t>
    </r>
    <phoneticPr fontId="2" type="noConversion"/>
  </si>
  <si>
    <r>
      <rPr>
        <sz val="10"/>
        <rFont val="宋体"/>
        <family val="3"/>
        <charset val="134"/>
      </rPr>
      <t>个</t>
    </r>
    <phoneticPr fontId="2" type="noConversion"/>
  </si>
  <si>
    <r>
      <rPr>
        <sz val="10"/>
        <rFont val="宋体"/>
        <family val="3"/>
        <charset val="134"/>
      </rPr>
      <t>〇</t>
    </r>
    <r>
      <rPr>
        <sz val="10"/>
        <rFont val="Arial"/>
        <family val="2"/>
      </rPr>
      <t>800</t>
    </r>
    <phoneticPr fontId="2" type="noConversion"/>
  </si>
  <si>
    <r>
      <rPr>
        <sz val="10"/>
        <rFont val="宋体"/>
        <family val="3"/>
        <charset val="134"/>
      </rPr>
      <t>△</t>
    </r>
    <r>
      <rPr>
        <sz val="10"/>
        <rFont val="Arial"/>
        <family val="2"/>
      </rPr>
      <t>700</t>
    </r>
    <phoneticPr fontId="2" type="noConversion"/>
  </si>
  <si>
    <r>
      <rPr>
        <sz val="10"/>
        <rFont val="宋体"/>
        <family val="3"/>
        <charset val="134"/>
      </rPr>
      <t>△</t>
    </r>
    <r>
      <rPr>
        <sz val="10"/>
        <rFont val="Arial"/>
        <family val="2"/>
      </rPr>
      <t>900</t>
    </r>
    <phoneticPr fontId="2" type="noConversion"/>
  </si>
  <si>
    <r>
      <t>2-</t>
    </r>
    <r>
      <rPr>
        <sz val="10"/>
        <rFont val="宋体"/>
        <family val="3"/>
        <charset val="134"/>
      </rPr>
      <t>△</t>
    </r>
    <r>
      <rPr>
        <sz val="10"/>
        <rFont val="Arial"/>
        <family val="2"/>
      </rPr>
      <t>700</t>
    </r>
    <phoneticPr fontId="2" type="noConversion"/>
  </si>
  <si>
    <r>
      <t>2-</t>
    </r>
    <r>
      <rPr>
        <sz val="10"/>
        <rFont val="宋体"/>
        <family val="3"/>
        <charset val="134"/>
      </rPr>
      <t>△</t>
    </r>
    <r>
      <rPr>
        <sz val="10"/>
        <rFont val="Arial"/>
        <family val="2"/>
      </rPr>
      <t>900</t>
    </r>
    <phoneticPr fontId="2" type="noConversion"/>
  </si>
  <si>
    <r>
      <rPr>
        <sz val="10"/>
        <rFont val="宋体"/>
        <family val="3"/>
        <charset val="134"/>
      </rPr>
      <t>〇</t>
    </r>
    <r>
      <rPr>
        <sz val="10"/>
        <rFont val="Arial"/>
        <family val="2"/>
      </rPr>
      <t>600+</t>
    </r>
    <r>
      <rPr>
        <sz val="10"/>
        <rFont val="宋体"/>
        <family val="3"/>
        <charset val="134"/>
      </rPr>
      <t>△</t>
    </r>
    <r>
      <rPr>
        <sz val="10"/>
        <rFont val="Arial"/>
        <family val="2"/>
      </rPr>
      <t>700</t>
    </r>
    <phoneticPr fontId="2" type="noConversion"/>
  </si>
  <si>
    <r>
      <rPr>
        <sz val="10"/>
        <rFont val="宋体"/>
        <family val="3"/>
        <charset val="134"/>
      </rPr>
      <t>〇</t>
    </r>
    <r>
      <rPr>
        <sz val="10"/>
        <rFont val="Arial"/>
        <family val="2"/>
      </rPr>
      <t>800+</t>
    </r>
    <r>
      <rPr>
        <sz val="10"/>
        <rFont val="宋体"/>
        <family val="3"/>
        <charset val="134"/>
      </rPr>
      <t>△</t>
    </r>
    <r>
      <rPr>
        <sz val="10"/>
        <rFont val="Arial"/>
        <family val="2"/>
      </rPr>
      <t>900</t>
    </r>
    <phoneticPr fontId="2" type="noConversion"/>
  </si>
  <si>
    <r>
      <rPr>
        <sz val="10"/>
        <rFont val="宋体"/>
        <family val="3"/>
        <charset val="134"/>
      </rPr>
      <t>△</t>
    </r>
    <r>
      <rPr>
        <sz val="10"/>
        <rFont val="Arial"/>
        <family val="2"/>
      </rPr>
      <t>900+</t>
    </r>
    <r>
      <rPr>
        <sz val="10"/>
        <rFont val="宋体"/>
        <family val="3"/>
        <charset val="134"/>
      </rPr>
      <t>□</t>
    </r>
    <r>
      <rPr>
        <sz val="10"/>
        <rFont val="Arial"/>
        <family val="2"/>
      </rPr>
      <t>900×230</t>
    </r>
    <phoneticPr fontId="2" type="noConversion"/>
  </si>
  <si>
    <r>
      <t>2-</t>
    </r>
    <r>
      <rPr>
        <sz val="10"/>
        <rFont val="宋体"/>
        <family val="3"/>
        <charset val="134"/>
      </rPr>
      <t>△</t>
    </r>
    <r>
      <rPr>
        <sz val="10"/>
        <rFont val="Arial"/>
        <family val="2"/>
      </rPr>
      <t>900+</t>
    </r>
    <r>
      <rPr>
        <sz val="10"/>
        <rFont val="宋体"/>
        <family val="3"/>
        <charset val="134"/>
      </rPr>
      <t>□</t>
    </r>
    <r>
      <rPr>
        <sz val="10"/>
        <rFont val="Arial"/>
        <family val="2"/>
      </rPr>
      <t>900×230</t>
    </r>
    <phoneticPr fontId="2" type="noConversion"/>
  </si>
  <si>
    <r>
      <rPr>
        <sz val="10"/>
        <rFont val="宋体"/>
        <family val="3"/>
        <charset val="134"/>
      </rPr>
      <t>□</t>
    </r>
    <r>
      <rPr>
        <sz val="10"/>
        <rFont val="Arial"/>
        <family val="2"/>
      </rPr>
      <t>1280×1280</t>
    </r>
    <phoneticPr fontId="2" type="noConversion"/>
  </si>
  <si>
    <r>
      <rPr>
        <sz val="10"/>
        <rFont val="宋体"/>
        <family val="3"/>
        <charset val="134"/>
      </rPr>
      <t>□</t>
    </r>
    <r>
      <rPr>
        <sz val="10"/>
        <rFont val="Arial"/>
        <family val="2"/>
      </rPr>
      <t>1760×1280</t>
    </r>
    <phoneticPr fontId="2" type="noConversion"/>
  </si>
  <si>
    <t>-m</t>
    <phoneticPr fontId="2" type="noConversion"/>
  </si>
  <si>
    <r>
      <rPr>
        <sz val="10"/>
        <rFont val="宋体"/>
        <family val="3"/>
        <charset val="134"/>
      </rPr>
      <t>□</t>
    </r>
    <r>
      <rPr>
        <sz val="10"/>
        <rFont val="Arial"/>
        <family val="2"/>
      </rPr>
      <t>2220×540</t>
    </r>
    <phoneticPr fontId="2" type="noConversion"/>
  </si>
  <si>
    <t>-n</t>
    <phoneticPr fontId="2" type="noConversion"/>
  </si>
  <si>
    <r>
      <rPr>
        <sz val="10"/>
        <rFont val="宋体"/>
        <family val="3"/>
        <charset val="134"/>
      </rPr>
      <t>□</t>
    </r>
    <r>
      <rPr>
        <sz val="10"/>
        <rFont val="Arial"/>
        <family val="2"/>
      </rPr>
      <t>2240×1280</t>
    </r>
    <phoneticPr fontId="2" type="noConversion"/>
  </si>
  <si>
    <r>
      <rPr>
        <sz val="10"/>
        <rFont val="宋体"/>
        <family val="3"/>
        <charset val="134"/>
      </rPr>
      <t>□</t>
    </r>
    <r>
      <rPr>
        <sz val="10"/>
        <rFont val="Arial"/>
        <family val="2"/>
      </rPr>
      <t>1620×940+</t>
    </r>
    <r>
      <rPr>
        <sz val="10"/>
        <rFont val="宋体"/>
        <family val="3"/>
        <charset val="134"/>
      </rPr>
      <t>□</t>
    </r>
    <r>
      <rPr>
        <sz val="10"/>
        <rFont val="Arial"/>
        <family val="2"/>
      </rPr>
      <t>950×480</t>
    </r>
    <phoneticPr fontId="2" type="noConversion"/>
  </si>
  <si>
    <t>-p</t>
    <phoneticPr fontId="2" type="noConversion"/>
  </si>
  <si>
    <r>
      <rPr>
        <sz val="10"/>
        <rFont val="宋体"/>
        <family val="3"/>
        <charset val="134"/>
      </rPr>
      <t>线形诱导标□</t>
    </r>
    <r>
      <rPr>
        <sz val="10"/>
        <rFont val="Arial"/>
        <family val="2"/>
      </rPr>
      <t>400×600</t>
    </r>
    <phoneticPr fontId="2" type="noConversion"/>
  </si>
  <si>
    <t>604-2</t>
  </si>
  <si>
    <t>双柱式交通标志</t>
  </si>
  <si>
    <r>
      <rPr>
        <sz val="10"/>
        <rFont val="宋体"/>
        <family val="3"/>
        <charset val="134"/>
      </rPr>
      <t>□</t>
    </r>
    <r>
      <rPr>
        <sz val="10"/>
        <rFont val="Arial"/>
        <family val="2"/>
      </rPr>
      <t>3340×1920</t>
    </r>
    <phoneticPr fontId="2" type="noConversion"/>
  </si>
  <si>
    <t>604-5</t>
  </si>
  <si>
    <t>单悬臂式交通标志</t>
  </si>
  <si>
    <r>
      <rPr>
        <sz val="10"/>
        <rFont val="宋体"/>
        <family val="3"/>
        <charset val="134"/>
      </rPr>
      <t>□</t>
    </r>
    <r>
      <rPr>
        <sz val="10"/>
        <rFont val="Arial"/>
        <family val="2"/>
      </rPr>
      <t>3200×2400</t>
    </r>
    <phoneticPr fontId="2" type="noConversion"/>
  </si>
  <si>
    <r>
      <rPr>
        <sz val="10"/>
        <rFont val="宋体"/>
        <family val="3"/>
        <charset val="134"/>
      </rPr>
      <t>□</t>
    </r>
    <r>
      <rPr>
        <sz val="10"/>
        <rFont val="Arial"/>
        <family val="2"/>
      </rPr>
      <t>3600×2400</t>
    </r>
    <phoneticPr fontId="2" type="noConversion"/>
  </si>
  <si>
    <t>604-8</t>
  </si>
  <si>
    <t>里程牌</t>
    <phoneticPr fontId="2" type="noConversion"/>
  </si>
  <si>
    <t>个</t>
  </si>
  <si>
    <t>604-9</t>
  </si>
  <si>
    <t>公路界碑</t>
  </si>
  <si>
    <t>604-10</t>
  </si>
  <si>
    <r>
      <rPr>
        <sz val="10"/>
        <rFont val="宋体"/>
        <family val="3"/>
        <charset val="134"/>
      </rPr>
      <t>百米牌</t>
    </r>
    <phoneticPr fontId="2" type="noConversion"/>
  </si>
  <si>
    <r>
      <rPr>
        <sz val="10"/>
        <rFont val="宋体"/>
        <family val="3"/>
        <charset val="134"/>
      </rPr>
      <t>粘贴式百米牌</t>
    </r>
    <phoneticPr fontId="2" type="noConversion"/>
  </si>
  <si>
    <r>
      <rPr>
        <sz val="10"/>
        <rFont val="宋体"/>
        <family val="3"/>
        <charset val="134"/>
      </rPr>
      <t>附着式百米牌</t>
    </r>
    <phoneticPr fontId="2" type="noConversion"/>
  </si>
  <si>
    <t>604-14</t>
  </si>
  <si>
    <r>
      <rPr>
        <sz val="10"/>
        <rFont val="宋体"/>
        <family val="3"/>
        <charset val="134"/>
      </rPr>
      <t>道口标柱</t>
    </r>
    <phoneticPr fontId="2" type="noConversion"/>
  </si>
  <si>
    <t>604-15</t>
  </si>
  <si>
    <r>
      <rPr>
        <sz val="10"/>
        <rFont val="宋体"/>
        <family val="3"/>
        <charset val="134"/>
      </rPr>
      <t>柱式百米标</t>
    </r>
    <phoneticPr fontId="2" type="noConversion"/>
  </si>
  <si>
    <t>604-16</t>
  </si>
  <si>
    <r>
      <rPr>
        <sz val="10"/>
        <rFont val="宋体"/>
        <family val="3"/>
        <charset val="134"/>
      </rPr>
      <t>指示桩</t>
    </r>
    <phoneticPr fontId="2" type="noConversion"/>
  </si>
  <si>
    <t>604-17</t>
  </si>
  <si>
    <r>
      <rPr>
        <sz val="10"/>
        <rFont val="宋体"/>
        <family val="3"/>
        <charset val="134"/>
      </rPr>
      <t>爆闪灯</t>
    </r>
    <phoneticPr fontId="2" type="noConversion"/>
  </si>
  <si>
    <t>604-18</t>
  </si>
  <si>
    <t>里程碑</t>
    <phoneticPr fontId="2" type="noConversion"/>
  </si>
  <si>
    <t>道路交通标线</t>
  </si>
  <si>
    <t>605-1</t>
  </si>
  <si>
    <r>
      <rPr>
        <sz val="10"/>
        <rFont val="宋体"/>
        <family val="3"/>
        <charset val="134"/>
      </rPr>
      <t>路面标线</t>
    </r>
    <phoneticPr fontId="2" type="noConversion"/>
  </si>
  <si>
    <t>热熔标线（含振动标线）</t>
    <phoneticPr fontId="2" type="noConversion"/>
  </si>
  <si>
    <t>605-5</t>
    <phoneticPr fontId="2" type="noConversion"/>
  </si>
  <si>
    <t>轮廓标</t>
  </si>
  <si>
    <t>柱式轮廓标</t>
    <phoneticPr fontId="2" type="noConversion"/>
  </si>
  <si>
    <t>附着式轮廓标</t>
    <phoneticPr fontId="2" type="noConversion"/>
  </si>
  <si>
    <t>606-1</t>
    <phoneticPr fontId="2" type="noConversion"/>
  </si>
  <si>
    <t>线圈式交通情况调查设备</t>
    <phoneticPr fontId="2" type="noConversion"/>
  </si>
  <si>
    <t>套</t>
    <phoneticPr fontId="2" type="noConversion"/>
  </si>
  <si>
    <t>606-2</t>
  </si>
  <si>
    <t>数字化感知设备</t>
    <phoneticPr fontId="2" type="noConversion"/>
  </si>
  <si>
    <r>
      <t xml:space="preserve">        1.3  </t>
    </r>
    <r>
      <rPr>
        <sz val="12"/>
        <rFont val="宋体"/>
        <family val="3"/>
        <charset val="134"/>
      </rPr>
      <t>本工程量清单中所列工程数量是估算的或设计的预计数量，仅作为投标报价的共同基础，不能作为最终结算与支付的依据。实际支付应按实际完成的工程量，由承包人按工程量清单计量规则规定的计量方法，以监理人认可的尺寸、断面计量，按本工程量清单的单价和总额价计算支付金额；或根据具体情况，按合同条款第</t>
    </r>
    <r>
      <rPr>
        <sz val="12"/>
        <rFont val="Arial"/>
        <family val="2"/>
      </rPr>
      <t>15.4</t>
    </r>
    <r>
      <rPr>
        <sz val="12"/>
        <rFont val="宋体"/>
        <family val="3"/>
        <charset val="134"/>
      </rPr>
      <t xml:space="preserve">款的规定，按监理人确定的单价或总额价计算支付额。
</t>
    </r>
    <phoneticPr fontId="2" type="noConversion"/>
  </si>
  <si>
    <t>m</t>
    <phoneticPr fontId="2" type="noConversion"/>
  </si>
  <si>
    <r>
      <t xml:space="preserve">5.4 </t>
    </r>
    <r>
      <rPr>
        <b/>
        <sz val="16"/>
        <rFont val="黑体"/>
        <family val="3"/>
        <charset val="134"/>
      </rPr>
      <t>投标报价汇总表</t>
    </r>
    <phoneticPr fontId="2" type="noConversion"/>
  </si>
  <si>
    <t>货币单位：人民币元</t>
    <phoneticPr fontId="2" type="noConversion"/>
  </si>
  <si>
    <t>序号</t>
    <phoneticPr fontId="2" type="noConversion"/>
  </si>
  <si>
    <t>章次</t>
    <phoneticPr fontId="2" type="noConversion"/>
  </si>
  <si>
    <r>
      <rPr>
        <sz val="12"/>
        <rFont val="黑体"/>
        <family val="3"/>
        <charset val="134"/>
      </rPr>
      <t>科</t>
    </r>
    <r>
      <rPr>
        <sz val="12"/>
        <rFont val="Arial"/>
        <family val="2"/>
      </rPr>
      <t xml:space="preserve"> </t>
    </r>
    <r>
      <rPr>
        <sz val="12"/>
        <rFont val="黑体"/>
        <family val="3"/>
        <charset val="134"/>
      </rPr>
      <t>目</t>
    </r>
    <r>
      <rPr>
        <sz val="12"/>
        <rFont val="Arial"/>
        <family val="2"/>
      </rPr>
      <t xml:space="preserve"> </t>
    </r>
    <r>
      <rPr>
        <sz val="12"/>
        <rFont val="黑体"/>
        <family val="3"/>
        <charset val="134"/>
      </rPr>
      <t>名</t>
    </r>
    <r>
      <rPr>
        <sz val="12"/>
        <rFont val="Arial"/>
        <family val="2"/>
      </rPr>
      <t xml:space="preserve"> </t>
    </r>
    <r>
      <rPr>
        <sz val="12"/>
        <rFont val="黑体"/>
        <family val="3"/>
        <charset val="134"/>
      </rPr>
      <t>称</t>
    </r>
    <phoneticPr fontId="2" type="noConversion"/>
  </si>
  <si>
    <t>总则</t>
    <phoneticPr fontId="2" type="noConversion"/>
  </si>
  <si>
    <r>
      <rPr>
        <sz val="11"/>
        <rFont val="宋体"/>
        <family val="3"/>
        <charset val="134"/>
      </rPr>
      <t>路基</t>
    </r>
    <phoneticPr fontId="2" type="noConversion"/>
  </si>
  <si>
    <r>
      <rPr>
        <sz val="11"/>
        <rFont val="宋体"/>
        <family val="3"/>
        <charset val="134"/>
      </rPr>
      <t>路面</t>
    </r>
    <phoneticPr fontId="2" type="noConversion"/>
  </si>
  <si>
    <r>
      <rPr>
        <sz val="11"/>
        <rFont val="宋体"/>
        <family val="3"/>
        <charset val="134"/>
      </rPr>
      <t>桥梁、涵洞</t>
    </r>
    <phoneticPr fontId="2" type="noConversion"/>
  </si>
  <si>
    <t>隧道</t>
    <phoneticPr fontId="2" type="noConversion"/>
  </si>
  <si>
    <r>
      <rPr>
        <sz val="11"/>
        <rFont val="宋体"/>
        <family val="3"/>
        <charset val="134"/>
      </rPr>
      <t>交通安全设施</t>
    </r>
    <phoneticPr fontId="2" type="noConversion"/>
  </si>
  <si>
    <t>绿化及环境保护设施</t>
    <phoneticPr fontId="2" type="noConversion"/>
  </si>
  <si>
    <r>
      <rPr>
        <sz val="11"/>
        <rFont val="宋体"/>
        <family val="3"/>
        <charset val="134"/>
      </rPr>
      <t>第</t>
    </r>
    <r>
      <rPr>
        <sz val="11"/>
        <rFont val="Arial"/>
        <family val="2"/>
      </rPr>
      <t>100</t>
    </r>
    <r>
      <rPr>
        <sz val="11"/>
        <rFont val="宋体"/>
        <family val="3"/>
        <charset val="134"/>
      </rPr>
      <t>章～</t>
    </r>
    <r>
      <rPr>
        <sz val="11"/>
        <rFont val="Arial"/>
        <family val="2"/>
      </rPr>
      <t>700</t>
    </r>
    <r>
      <rPr>
        <sz val="11"/>
        <rFont val="宋体"/>
        <family val="3"/>
        <charset val="134"/>
      </rPr>
      <t>章清单合计</t>
    </r>
    <phoneticPr fontId="2" type="noConversion"/>
  </si>
  <si>
    <t>已包含在清单合计中的材料、工程设备、专业工程暂估价合计</t>
    <phoneticPr fontId="2" type="noConversion"/>
  </si>
  <si>
    <r>
      <rPr>
        <sz val="11"/>
        <rFont val="宋体"/>
        <family val="3"/>
        <charset val="134"/>
      </rPr>
      <t>清单合计减去材料、工程设备、专业工程暂估价
合计（即</t>
    </r>
    <r>
      <rPr>
        <sz val="11"/>
        <rFont val="Arial"/>
        <family val="2"/>
      </rPr>
      <t>8-9=10</t>
    </r>
    <r>
      <rPr>
        <sz val="11"/>
        <rFont val="宋体"/>
        <family val="3"/>
        <charset val="134"/>
      </rPr>
      <t>）</t>
    </r>
    <phoneticPr fontId="2" type="noConversion"/>
  </si>
  <si>
    <t>计日工合计</t>
    <phoneticPr fontId="2" type="noConversion"/>
  </si>
  <si>
    <r>
      <rPr>
        <sz val="11"/>
        <rFont val="宋体"/>
        <family val="3"/>
        <charset val="134"/>
      </rPr>
      <t>投标报价（即</t>
    </r>
    <r>
      <rPr>
        <sz val="11"/>
        <rFont val="Arial"/>
        <family val="2"/>
      </rPr>
      <t>8+11+12=13</t>
    </r>
    <r>
      <rPr>
        <sz val="11"/>
        <rFont val="宋体"/>
        <family val="3"/>
        <charset val="134"/>
      </rPr>
      <t>）</t>
    </r>
    <phoneticPr fontId="2" type="noConversion"/>
  </si>
  <si>
    <r>
      <rPr>
        <sz val="11"/>
        <rFont val="宋体"/>
        <family val="3"/>
        <charset val="134"/>
      </rPr>
      <t>暂列金额（不含计日工总额，即：</t>
    </r>
    <r>
      <rPr>
        <sz val="11"/>
        <rFont val="Arial"/>
        <family val="2"/>
      </rPr>
      <t>10×3%</t>
    </r>
    <r>
      <rPr>
        <sz val="11"/>
        <rFont val="宋体"/>
        <family val="3"/>
        <charset val="134"/>
      </rPr>
      <t>）</t>
    </r>
    <r>
      <rPr>
        <sz val="11"/>
        <rFont val="Arial"/>
        <family val="2"/>
      </rPr>
      <t>=12</t>
    </r>
    <phoneticPr fontId="2" type="noConversion"/>
  </si>
  <si>
    <r>
      <t xml:space="preserve">         4.3</t>
    </r>
    <r>
      <rPr>
        <sz val="12"/>
        <rFont val="宋体"/>
        <family val="3"/>
        <charset val="134"/>
      </rPr>
      <t xml:space="preserve">桥头路基处理挖台阶、挖台阶土方均作为结构物台背回填的附属工作，不另行计量。
</t>
    </r>
    <phoneticPr fontId="2" type="noConversion"/>
  </si>
  <si>
    <r>
      <t xml:space="preserve">         4.4</t>
    </r>
    <r>
      <rPr>
        <sz val="12"/>
        <rFont val="宋体"/>
        <family val="3"/>
        <charset val="134"/>
      </rPr>
      <t xml:space="preserve">冲击碾压依据图纸所示，按照冲击碾压的面积以平方米为单位计量。计价中包括场地清理、冲击碾压、试验检测等与此有关的作业内容。
</t>
    </r>
    <phoneticPr fontId="2" type="noConversion"/>
  </si>
  <si>
    <r>
      <t xml:space="preserve">         4.5</t>
    </r>
    <r>
      <rPr>
        <sz val="12"/>
        <rFont val="宋体"/>
        <family val="3"/>
        <charset val="134"/>
      </rPr>
      <t xml:space="preserve">现浇混凝土边沟及流水槽工程所设置的垫层及开挖土方作为其附属工作，不另行计量。
</t>
    </r>
    <phoneticPr fontId="2" type="noConversion"/>
  </si>
  <si>
    <r>
      <t xml:space="preserve">         4.6</t>
    </r>
    <r>
      <rPr>
        <sz val="12"/>
        <rFont val="宋体"/>
        <family val="3"/>
        <charset val="134"/>
      </rPr>
      <t xml:space="preserve">混凝土预制块流水槽依据图纸所示，以混凝土预制块体积以立方米为单位计量，砂砾垫层及开挖土方、钢筋作为其附属工作，不另行计量。
</t>
    </r>
    <phoneticPr fontId="2" type="noConversion"/>
  </si>
  <si>
    <r>
      <t xml:space="preserve">         4.7</t>
    </r>
    <r>
      <rPr>
        <sz val="12"/>
        <rFont val="宋体"/>
        <family val="3"/>
        <charset val="134"/>
      </rPr>
      <t xml:space="preserve">河床铺砌中砂砾垫层作为其附属工作，不另行计量。
</t>
    </r>
    <phoneticPr fontId="2" type="noConversion"/>
  </si>
  <si>
    <r>
      <t xml:space="preserve">         4.8</t>
    </r>
    <r>
      <rPr>
        <sz val="12"/>
        <rFont val="宋体"/>
        <family val="3"/>
        <charset val="134"/>
      </rPr>
      <t xml:space="preserve">导流坝中砂砾垫层、填筑土方作为其附属工作，不另行计量。
</t>
    </r>
    <phoneticPr fontId="2" type="noConversion"/>
  </si>
  <si>
    <r>
      <t xml:space="preserve">         4.9</t>
    </r>
    <r>
      <rPr>
        <sz val="12"/>
        <rFont val="宋体"/>
        <family val="3"/>
        <charset val="134"/>
      </rPr>
      <t xml:space="preserve">石笼防护工程依据图纸所示，按填筑片石体积以立方米为单位计量。计价中包括钢筋网片、铁丝网片及基础开挖、回填及弃运、清理工作面土方等与此有关的作业内容。
</t>
    </r>
    <phoneticPr fontId="2" type="noConversion"/>
  </si>
  <si>
    <r>
      <t xml:space="preserve">        4.10</t>
    </r>
    <r>
      <rPr>
        <sz val="12"/>
        <rFont val="宋体"/>
        <family val="3"/>
        <charset val="134"/>
      </rPr>
      <t>混凝土护岸依据图纸所示，按照混凝土体积以立方米为单位计量，计价中包含基坑开挖、回填，台阶开挖、防水涂料、反滤层等一切与此有关的作业内容。</t>
    </r>
    <phoneticPr fontId="2" type="noConversion"/>
  </si>
  <si>
    <r>
      <t xml:space="preserve">        4.11</t>
    </r>
    <r>
      <rPr>
        <sz val="12"/>
        <rFont val="宋体"/>
        <family val="3"/>
        <charset val="134"/>
      </rPr>
      <t>路基护坡依据图纸所示，按照混凝土预制块的体积以立方米为单位计量，计价内容包含基础开挖、回填、铺砌等一切与此有关的作业内容。砂砾垫层以立方米计量列入</t>
    </r>
    <r>
      <rPr>
        <sz val="12"/>
        <rFont val="Arial"/>
        <family val="2"/>
      </rPr>
      <t>208-1</t>
    </r>
    <r>
      <rPr>
        <sz val="12"/>
        <rFont val="宋体"/>
        <family val="3"/>
        <charset val="134"/>
      </rPr>
      <t>节子目中。</t>
    </r>
    <phoneticPr fontId="2" type="noConversion"/>
  </si>
  <si>
    <r>
      <t xml:space="preserve">         4.12</t>
    </r>
    <r>
      <rPr>
        <sz val="12"/>
        <rFont val="宋体"/>
        <family val="3"/>
        <charset val="134"/>
      </rPr>
      <t xml:space="preserve">混凝土加固土路肩中水泥砂浆作为其附属工作，不另行计量。
</t>
    </r>
    <phoneticPr fontId="2" type="noConversion"/>
  </si>
  <si>
    <r>
      <t xml:space="preserve">         4.13</t>
    </r>
    <r>
      <rPr>
        <sz val="12"/>
        <rFont val="宋体"/>
        <family val="3"/>
        <charset val="134"/>
      </rPr>
      <t xml:space="preserve">钢筋工程中，固定、定位架立钢筋、支撑钢筋等，如图纸有则列入相应细目计量，无则作为钢筋工程的附属工作，不另行计量。
</t>
    </r>
    <phoneticPr fontId="2" type="noConversion"/>
  </si>
  <si>
    <r>
      <t xml:space="preserve">         4.14</t>
    </r>
    <r>
      <rPr>
        <sz val="12"/>
        <rFont val="宋体"/>
        <family val="3"/>
        <charset val="134"/>
      </rPr>
      <t>圆管涵以图纸规定的洞身长度或监理人同意的现场沿涵洞中心线量测的进出洞口之间的洞身长度，分不同孔径及孔数，经监理人检查验收后以米为单位计量。涵洞所用钢筋不另行计量。计价中包括管身、端墙、帽石、八字墙、管节基础、洞口及洞口外铺砌、砂砾垫层、挖除旧路基土方、回填旧路基土方、进出水口加固、跌水、沉降缝以及基础开挖、回填和弃运等与此有关的作业内容。台背回填（仔细夯实区）列入</t>
    </r>
    <r>
      <rPr>
        <sz val="12"/>
        <rFont val="Arial"/>
        <family val="2"/>
      </rPr>
      <t>204-1</t>
    </r>
    <r>
      <rPr>
        <sz val="12"/>
        <rFont val="宋体"/>
        <family val="3"/>
        <charset val="134"/>
      </rPr>
      <t>相应子目中计量，涵洞外路基护坡列入</t>
    </r>
    <r>
      <rPr>
        <sz val="12"/>
        <rFont val="Arial"/>
        <family val="2"/>
      </rPr>
      <t>208</t>
    </r>
    <r>
      <rPr>
        <sz val="12"/>
        <rFont val="宋体"/>
        <family val="3"/>
        <charset val="134"/>
      </rPr>
      <t>节相应子目中计量，拆除结构物列入</t>
    </r>
    <r>
      <rPr>
        <sz val="12"/>
        <rFont val="Arial"/>
        <family val="2"/>
      </rPr>
      <t>202-3</t>
    </r>
    <r>
      <rPr>
        <sz val="12"/>
        <rFont val="宋体"/>
        <family val="3"/>
        <charset val="134"/>
      </rPr>
      <t>相应子目中计量，清理土方、清理石方列入</t>
    </r>
    <r>
      <rPr>
        <sz val="12"/>
        <rFont val="Arial"/>
        <family val="2"/>
      </rPr>
      <t>203-1</t>
    </r>
    <r>
      <rPr>
        <sz val="12"/>
        <rFont val="宋体"/>
        <family val="3"/>
        <charset val="134"/>
      </rPr>
      <t xml:space="preserve">节子目中。
</t>
    </r>
    <phoneticPr fontId="2" type="noConversion"/>
  </si>
  <si>
    <r>
      <t xml:space="preserve">         4.15</t>
    </r>
    <r>
      <rPr>
        <sz val="12"/>
        <rFont val="宋体"/>
        <family val="3"/>
        <charset val="134"/>
      </rPr>
      <t>钢筋混凝土盖板涵以图纸规定的洞身长度或监理人同意的现场沿涵洞中心线量测的进出洞口之间的洞身长度，分不同孔径及孔数，经监理人检查验收后以米为单位计量。盖板涵所用钢筋不另行计量。计价中包括盖板、台身、台帽、支撑梁</t>
    </r>
    <r>
      <rPr>
        <sz val="12"/>
        <color indexed="10"/>
        <rFont val="宋体"/>
        <family val="3"/>
        <charset val="134"/>
      </rPr>
      <t>、</t>
    </r>
    <r>
      <rPr>
        <sz val="12"/>
        <rFont val="宋体"/>
        <family val="3"/>
        <charset val="134"/>
      </rPr>
      <t>基础、涵底铺砌、砂砾垫层、八字墙、截水墙、砂浆抹面、挡水坝、沥青麻絮沉降缝、沥青防腐层、挖除旧路基土方、回填旧路基土方、油毛毡、支座以及基础开挖、回填和弃运等与此有关的作业内容。台背回填（仔细夯实区）列入</t>
    </r>
    <r>
      <rPr>
        <sz val="12"/>
        <rFont val="Arial"/>
        <family val="2"/>
      </rPr>
      <t>204-1</t>
    </r>
    <r>
      <rPr>
        <sz val="12"/>
        <rFont val="宋体"/>
        <family val="3"/>
        <charset val="134"/>
      </rPr>
      <t>相应子目中计量，涵洞外路基护坡列入</t>
    </r>
    <r>
      <rPr>
        <sz val="12"/>
        <rFont val="Arial"/>
        <family val="2"/>
      </rPr>
      <t>208</t>
    </r>
    <r>
      <rPr>
        <sz val="12"/>
        <rFont val="宋体"/>
        <family val="3"/>
        <charset val="134"/>
      </rPr>
      <t>节相应子目中计量，拆除结构物列入</t>
    </r>
    <r>
      <rPr>
        <sz val="12"/>
        <rFont val="Arial"/>
        <family val="2"/>
      </rPr>
      <t>202-3</t>
    </r>
    <r>
      <rPr>
        <sz val="12"/>
        <rFont val="宋体"/>
        <family val="3"/>
        <charset val="134"/>
      </rPr>
      <t>相应子目中计量，清理土方、清理石方列入</t>
    </r>
    <r>
      <rPr>
        <sz val="12"/>
        <rFont val="Arial"/>
        <family val="2"/>
      </rPr>
      <t>203-1</t>
    </r>
    <r>
      <rPr>
        <sz val="12"/>
        <rFont val="宋体"/>
        <family val="3"/>
        <charset val="134"/>
      </rPr>
      <t xml:space="preserve">节子目中。
</t>
    </r>
    <phoneticPr fontId="2" type="noConversion"/>
  </si>
  <si>
    <r>
      <t xml:space="preserve">         4.16</t>
    </r>
    <r>
      <rPr>
        <sz val="12"/>
        <rFont val="宋体"/>
        <family val="3"/>
        <charset val="134"/>
      </rPr>
      <t xml:space="preserve">波形梁护栏端头依据图纸所示位置、断面尺寸，按图示各型号端头长度，以米为单位计量。
</t>
    </r>
    <phoneticPr fontId="2" type="noConversion"/>
  </si>
  <si>
    <r>
      <t xml:space="preserve">         4.17</t>
    </r>
    <r>
      <rPr>
        <sz val="12"/>
        <rFont val="宋体"/>
        <family val="3"/>
        <charset val="134"/>
      </rPr>
      <t xml:space="preserve">临时交通安全设施以总额为单位计量，由承包人包干使用。计价中包括图纸所示及为保证工程安全、顺利完成所设置的所有临时交通安全设施的修建、养护、拆除等相关内容。
</t>
    </r>
    <phoneticPr fontId="2" type="noConversion"/>
  </si>
  <si>
    <r>
      <t xml:space="preserve">          4.18</t>
    </r>
    <r>
      <rPr>
        <sz val="12"/>
        <rFont val="宋体"/>
        <family val="3"/>
        <charset val="134"/>
      </rPr>
      <t>改移、新建雨水口、修复雨水口、修复雨水检查井依据图纸所示，以处为单位计量，计价内容包含开挖、回填基坑、</t>
    </r>
    <r>
      <rPr>
        <sz val="12"/>
        <rFont val="Arial"/>
        <family val="2"/>
      </rPr>
      <t>C15</t>
    </r>
    <r>
      <rPr>
        <sz val="12"/>
        <rFont val="宋体"/>
        <family val="3"/>
        <charset val="134"/>
      </rPr>
      <t>混凝土基础、过梁、井圈、铸铁篦子、砖砌体、混凝土垫层等与此一切相关的工作内容及材料，均含入报价中，不另行计量。</t>
    </r>
    <phoneticPr fontId="2" type="noConversion"/>
  </si>
  <si>
    <r>
      <t xml:space="preserve">        2.7  </t>
    </r>
    <r>
      <rPr>
        <sz val="12"/>
        <rFont val="宋体"/>
        <family val="3"/>
        <charset val="134"/>
      </rPr>
      <t>暂列金额（不含计日工总额）的数量及拟用子目的说明：</t>
    </r>
    <r>
      <rPr>
        <b/>
        <u/>
        <sz val="12"/>
        <rFont val="宋体"/>
        <family val="3"/>
        <charset val="134"/>
      </rPr>
      <t>按</t>
    </r>
    <r>
      <rPr>
        <b/>
        <u/>
        <sz val="12"/>
        <rFont val="Arial"/>
        <family val="2"/>
      </rPr>
      <t>100</t>
    </r>
    <r>
      <rPr>
        <b/>
        <u/>
        <sz val="12"/>
        <rFont val="宋体"/>
        <family val="3"/>
        <charset val="134"/>
      </rPr>
      <t>章至</t>
    </r>
    <r>
      <rPr>
        <b/>
        <u/>
        <sz val="12"/>
        <rFont val="Arial"/>
        <family val="2"/>
      </rPr>
      <t>700</t>
    </r>
    <r>
      <rPr>
        <b/>
        <u/>
        <sz val="12"/>
        <rFont val="宋体"/>
        <family val="3"/>
        <charset val="134"/>
      </rPr>
      <t>章合计金额（不含暂估价）的</t>
    </r>
    <r>
      <rPr>
        <b/>
        <u/>
        <sz val="12"/>
        <rFont val="Arial"/>
        <family val="2"/>
      </rPr>
      <t>3%</t>
    </r>
    <r>
      <rPr>
        <b/>
        <u/>
        <sz val="12"/>
        <rFont val="宋体"/>
        <family val="3"/>
        <charset val="134"/>
      </rPr>
      <t>计列</t>
    </r>
    <r>
      <rPr>
        <sz val="12"/>
        <rFont val="宋体"/>
        <family val="3"/>
        <charset val="134"/>
      </rPr>
      <t>。</t>
    </r>
    <r>
      <rPr>
        <sz val="12"/>
        <rFont val="Arial"/>
        <family val="2"/>
      </rPr>
      <t xml:space="preserve"> </t>
    </r>
    <phoneticPr fontId="2" type="noConversion"/>
  </si>
  <si>
    <r>
      <t xml:space="preserve">         4.1</t>
    </r>
    <r>
      <rPr>
        <sz val="12"/>
        <rFont val="宋体"/>
        <family val="3"/>
        <charset val="134"/>
      </rPr>
      <t>工程一切险和第三方责任险应由承包人以承包人与发包人联名投保，保险费已列入工程量清单</t>
    </r>
    <r>
      <rPr>
        <sz val="12"/>
        <rFont val="Arial"/>
        <family val="2"/>
      </rPr>
      <t>100</t>
    </r>
    <r>
      <rPr>
        <sz val="12"/>
        <rFont val="宋体"/>
        <family val="3"/>
        <charset val="134"/>
      </rPr>
      <t>章内。工程一切险的投保金额为工程量清单第</t>
    </r>
    <r>
      <rPr>
        <sz val="12"/>
        <rFont val="Arial"/>
        <family val="2"/>
      </rPr>
      <t>100</t>
    </r>
    <r>
      <rPr>
        <sz val="12"/>
        <rFont val="宋体"/>
        <family val="3"/>
        <charset val="134"/>
      </rPr>
      <t>章（不含建筑工程一切险及第三方责任险的保险费）至</t>
    </r>
    <r>
      <rPr>
        <sz val="12"/>
        <rFont val="Arial"/>
        <family val="2"/>
      </rPr>
      <t>700</t>
    </r>
    <r>
      <rPr>
        <sz val="12"/>
        <rFont val="宋体"/>
        <family val="3"/>
        <charset val="134"/>
      </rPr>
      <t>章合计金额，保险费率暂定为</t>
    </r>
    <r>
      <rPr>
        <sz val="12"/>
        <rFont val="Arial"/>
        <family val="2"/>
      </rPr>
      <t>3</t>
    </r>
    <r>
      <rPr>
        <sz val="12"/>
        <rFont val="宋体"/>
        <family val="3"/>
        <charset val="134"/>
      </rPr>
      <t>‰；第三方责任险的最低投保金额为</t>
    </r>
    <r>
      <rPr>
        <sz val="12"/>
        <rFont val="Arial"/>
        <family val="2"/>
      </rPr>
      <t>100</t>
    </r>
    <r>
      <rPr>
        <sz val="12"/>
        <rFont val="宋体"/>
        <family val="3"/>
        <charset val="134"/>
      </rPr>
      <t>万元，保险费率暂定为</t>
    </r>
    <r>
      <rPr>
        <sz val="12"/>
        <rFont val="Arial"/>
        <family val="2"/>
      </rPr>
      <t>4</t>
    </r>
    <r>
      <rPr>
        <sz val="12"/>
        <rFont val="宋体"/>
        <family val="3"/>
        <charset val="134"/>
      </rPr>
      <t xml:space="preserve">‰。发包人在接到保险单后，将按照保险单的实际费用支付给承包人。如出现保险事故，保险金不足以补偿损失的，应由承包人自行负责补偿。
</t>
    </r>
    <phoneticPr fontId="2" type="noConversion"/>
  </si>
  <si>
    <r>
      <rPr>
        <b/>
        <sz val="11"/>
        <rFont val="宋体"/>
        <family val="3"/>
        <charset val="134"/>
      </rPr>
      <t>合同段编号：</t>
    </r>
    <r>
      <rPr>
        <b/>
        <sz val="11"/>
        <rFont val="Arial"/>
        <family val="2"/>
      </rPr>
      <t>YHSG</t>
    </r>
    <phoneticPr fontId="2" type="noConversion"/>
  </si>
</sst>
</file>

<file path=xl/styles.xml><?xml version="1.0" encoding="utf-8"?>
<styleSheet xmlns="http://schemas.openxmlformats.org/spreadsheetml/2006/main">
  <numFmts count="3">
    <numFmt numFmtId="176" formatCode="_-* #,##0.00_-;\-* #,##0.00_-;_-* &quot;-&quot;??_-;_-@_-"/>
    <numFmt numFmtId="177" formatCode="0.00_);[Red]\(0.00\)"/>
    <numFmt numFmtId="178" formatCode="0_);[Red]\(0\)"/>
  </numFmts>
  <fonts count="35">
    <font>
      <sz val="12"/>
      <name val="宋体"/>
      <charset val="134"/>
    </font>
    <font>
      <sz val="12"/>
      <name val="宋体"/>
      <family val="3"/>
      <charset val="134"/>
    </font>
    <font>
      <sz val="9"/>
      <name val="宋体"/>
      <family val="3"/>
      <charset val="134"/>
    </font>
    <font>
      <sz val="12"/>
      <name val="黑体"/>
      <family val="3"/>
      <charset val="134"/>
    </font>
    <font>
      <b/>
      <sz val="12"/>
      <name val="宋体"/>
      <family val="3"/>
      <charset val="134"/>
    </font>
    <font>
      <b/>
      <sz val="10"/>
      <name val="黑体"/>
      <family val="3"/>
      <charset val="134"/>
    </font>
    <font>
      <b/>
      <sz val="11"/>
      <name val="Arial"/>
      <family val="2"/>
    </font>
    <font>
      <sz val="11"/>
      <name val="Arial"/>
      <family val="2"/>
    </font>
    <font>
      <b/>
      <sz val="16"/>
      <name val="黑体"/>
      <family val="3"/>
      <charset val="134"/>
    </font>
    <font>
      <b/>
      <sz val="15"/>
      <name val="Arial"/>
      <family val="2"/>
    </font>
    <font>
      <sz val="10"/>
      <name val="Arial"/>
      <family val="2"/>
    </font>
    <font>
      <b/>
      <sz val="12"/>
      <name val="Arial"/>
      <family val="2"/>
    </font>
    <font>
      <sz val="12"/>
      <name val="Arial"/>
      <family val="2"/>
    </font>
    <font>
      <b/>
      <sz val="10"/>
      <name val="Arial"/>
      <family val="2"/>
    </font>
    <font>
      <sz val="9"/>
      <name val="Arial"/>
      <family val="2"/>
    </font>
    <font>
      <b/>
      <sz val="9"/>
      <name val="Arial"/>
      <family val="2"/>
    </font>
    <font>
      <b/>
      <sz val="13"/>
      <name val="黑体"/>
      <family val="3"/>
      <charset val="134"/>
    </font>
    <font>
      <b/>
      <sz val="15"/>
      <name val="宋体"/>
      <family val="3"/>
      <charset val="134"/>
    </font>
    <font>
      <sz val="25"/>
      <name val="Arial"/>
      <family val="2"/>
    </font>
    <font>
      <sz val="12"/>
      <color indexed="10"/>
      <name val="宋体"/>
      <family val="3"/>
      <charset val="134"/>
    </font>
    <font>
      <sz val="10"/>
      <name val="Helv"/>
      <family val="2"/>
    </font>
    <font>
      <b/>
      <sz val="16"/>
      <name val="Arial"/>
      <family val="2"/>
    </font>
    <font>
      <sz val="14"/>
      <name val="Arial"/>
      <family val="2"/>
    </font>
    <font>
      <b/>
      <sz val="13"/>
      <name val="Arial"/>
      <family val="2"/>
    </font>
    <font>
      <b/>
      <sz val="10"/>
      <name val="宋体"/>
      <family val="3"/>
      <charset val="134"/>
    </font>
    <font>
      <sz val="10"/>
      <name val="宋体"/>
      <family val="3"/>
      <charset val="134"/>
    </font>
    <font>
      <b/>
      <sz val="11"/>
      <name val="宋体"/>
      <family val="3"/>
      <charset val="134"/>
    </font>
    <font>
      <sz val="11"/>
      <name val="宋体"/>
      <family val="3"/>
      <charset val="134"/>
    </font>
    <font>
      <sz val="20"/>
      <name val="宋体"/>
      <family val="3"/>
      <charset val="134"/>
    </font>
    <font>
      <sz val="10"/>
      <name val="宋体"/>
      <family val="3"/>
      <charset val="134"/>
    </font>
    <font>
      <sz val="10"/>
      <name val="宋体"/>
      <family val="3"/>
      <charset val="134"/>
    </font>
    <font>
      <vertAlign val="superscript"/>
      <sz val="10"/>
      <name val="Arial"/>
      <family val="2"/>
    </font>
    <font>
      <sz val="10"/>
      <color rgb="FFFF0000"/>
      <name val="Arial"/>
      <family val="2"/>
    </font>
    <font>
      <b/>
      <u/>
      <sz val="12"/>
      <name val="宋体"/>
      <family val="3"/>
      <charset val="134"/>
    </font>
    <font>
      <b/>
      <u/>
      <sz val="12"/>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76" fontId="1" fillId="0" borderId="0" applyFont="0" applyFill="0" applyBorder="0" applyAlignment="0" applyProtection="0">
      <alignment vertical="center"/>
    </xf>
    <xf numFmtId="0" fontId="20" fillId="0" borderId="0"/>
    <xf numFmtId="0" fontId="20" fillId="0" borderId="0"/>
  </cellStyleXfs>
  <cellXfs count="101">
    <xf numFmtId="0" fontId="0" fillId="0" borderId="0" xfId="0" applyAlignment="1">
      <alignment vertical="center"/>
    </xf>
    <xf numFmtId="0" fontId="6" fillId="0" borderId="0" xfId="0" applyFont="1" applyFill="1" applyBorder="1" applyAlignment="1" applyProtection="1">
      <alignment horizontal="left" vertical="center"/>
    </xf>
    <xf numFmtId="0" fontId="10" fillId="0" borderId="1" xfId="0" applyFont="1" applyFill="1" applyBorder="1" applyAlignment="1" applyProtection="1">
      <alignment horizontal="center" vertical="center" wrapText="1"/>
    </xf>
    <xf numFmtId="3" fontId="10" fillId="0" borderId="1" xfId="1" applyNumberFormat="1" applyFont="1" applyFill="1" applyBorder="1" applyAlignment="1" applyProtection="1">
      <alignment horizontal="right" vertical="center" shrinkToFit="1"/>
    </xf>
    <xf numFmtId="0" fontId="10" fillId="0" borderId="1" xfId="0" applyFont="1" applyBorder="1" applyAlignment="1">
      <alignment horizontal="center" vertical="center"/>
    </xf>
    <xf numFmtId="3" fontId="6" fillId="0" borderId="1" xfId="0" applyNumberFormat="1" applyFont="1" applyFill="1" applyBorder="1" applyAlignment="1" applyProtection="1">
      <alignment horizontal="center" vertical="center" readingOrder="1"/>
    </xf>
    <xf numFmtId="0" fontId="10" fillId="0" borderId="1" xfId="0" applyFont="1" applyFill="1" applyBorder="1" applyAlignment="1" applyProtection="1">
      <alignment horizontal="center" vertical="center"/>
    </xf>
    <xf numFmtId="0" fontId="10" fillId="0" borderId="0" xfId="0" applyFont="1" applyFill="1" applyBorder="1" applyAlignment="1" applyProtection="1">
      <alignment vertical="center"/>
      <protection locked="0"/>
    </xf>
    <xf numFmtId="0" fontId="10" fillId="0" borderId="1" xfId="0" applyFont="1" applyBorder="1" applyAlignment="1" applyProtection="1">
      <alignment horizontal="center" vertical="center"/>
    </xf>
    <xf numFmtId="0" fontId="10" fillId="0" borderId="1" xfId="0" applyFont="1" applyBorder="1" applyAlignment="1" applyProtection="1">
      <alignment vertical="center" wrapText="1" shrinkToFit="1"/>
    </xf>
    <xf numFmtId="3" fontId="13" fillId="0" borderId="2" xfId="0" applyNumberFormat="1" applyFont="1" applyFill="1" applyBorder="1" applyAlignment="1" applyProtection="1">
      <alignment horizontal="center" vertical="center" readingOrder="1"/>
    </xf>
    <xf numFmtId="0" fontId="15"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right" vertical="center"/>
    </xf>
    <xf numFmtId="0" fontId="14" fillId="0" borderId="0" xfId="0" applyFont="1" applyFill="1" applyBorder="1" applyProtection="1"/>
    <xf numFmtId="0" fontId="13" fillId="0" borderId="1" xfId="0" applyFont="1" applyFill="1" applyBorder="1" applyAlignment="1" applyProtection="1">
      <alignment horizontal="center" vertical="center"/>
    </xf>
    <xf numFmtId="177" fontId="10" fillId="0" borderId="2" xfId="0" applyNumberFormat="1" applyFont="1" applyFill="1" applyBorder="1" applyAlignment="1" applyProtection="1">
      <alignment horizontal="center" vertical="center"/>
      <protection locked="0"/>
    </xf>
    <xf numFmtId="3" fontId="10" fillId="0" borderId="1" xfId="0" applyNumberFormat="1" applyFont="1" applyFill="1" applyBorder="1" applyAlignment="1">
      <alignment horizontal="right" vertical="center"/>
    </xf>
    <xf numFmtId="0" fontId="10" fillId="0" borderId="0" xfId="0" applyFont="1" applyFill="1" applyBorder="1" applyProtection="1"/>
    <xf numFmtId="0" fontId="10" fillId="0" borderId="1" xfId="0" applyFont="1" applyFill="1" applyBorder="1" applyAlignment="1">
      <alignment horizontal="center" vertical="center"/>
    </xf>
    <xf numFmtId="0" fontId="10" fillId="0" borderId="1" xfId="0" applyFont="1" applyFill="1" applyBorder="1" applyAlignment="1">
      <alignment vertical="center" wrapText="1"/>
    </xf>
    <xf numFmtId="49" fontId="10" fillId="0" borderId="1" xfId="0" applyNumberFormat="1" applyFont="1" applyFill="1" applyBorder="1" applyAlignment="1">
      <alignment horizontal="center" vertical="center"/>
    </xf>
    <xf numFmtId="0" fontId="10" fillId="0" borderId="1" xfId="0" applyFont="1" applyBorder="1" applyAlignment="1">
      <alignment vertical="center" wrapText="1" shrinkToFit="1"/>
    </xf>
    <xf numFmtId="0" fontId="14" fillId="0" borderId="0" xfId="0" applyNumberFormat="1" applyFont="1" applyFill="1" applyBorder="1" applyProtection="1"/>
    <xf numFmtId="177" fontId="6" fillId="0" borderId="0" xfId="0" applyNumberFormat="1" applyFont="1" applyFill="1" applyBorder="1" applyAlignment="1" applyProtection="1">
      <alignment horizontal="center" vertical="center"/>
    </xf>
    <xf numFmtId="0" fontId="15" fillId="0" borderId="0" xfId="0" applyFont="1" applyFill="1" applyBorder="1" applyProtection="1"/>
    <xf numFmtId="0" fontId="13" fillId="0" borderId="0" xfId="0" applyFont="1" applyFill="1" applyBorder="1" applyAlignment="1" applyProtection="1">
      <alignment horizontal="center" vertical="center"/>
    </xf>
    <xf numFmtId="0" fontId="13" fillId="0" borderId="0" xfId="0" applyFont="1" applyFill="1" applyBorder="1" applyProtection="1">
      <protection locked="0"/>
    </xf>
    <xf numFmtId="0" fontId="6" fillId="0" borderId="0" xfId="0" applyFont="1" applyFill="1" applyBorder="1" applyProtection="1"/>
    <xf numFmtId="0" fontId="12" fillId="0" borderId="0" xfId="0" applyFont="1" applyFill="1" applyBorder="1" applyAlignment="1" applyProtection="1">
      <alignment vertical="center" readingOrder="1"/>
    </xf>
    <xf numFmtId="0" fontId="7" fillId="0" borderId="0" xfId="0" applyFont="1" applyFill="1" applyBorder="1" applyAlignment="1" applyProtection="1">
      <alignment vertical="center" readingOrder="1"/>
    </xf>
    <xf numFmtId="3" fontId="7" fillId="0" borderId="1" xfId="0" applyNumberFormat="1" applyFont="1" applyFill="1" applyBorder="1" applyAlignment="1" applyProtection="1">
      <alignment horizontal="center" vertical="center" readingOrder="1"/>
    </xf>
    <xf numFmtId="178" fontId="13" fillId="0" borderId="0" xfId="0" applyNumberFormat="1" applyFont="1" applyFill="1" applyBorder="1" applyAlignment="1" applyProtection="1">
      <alignment horizontal="right" vertical="center"/>
    </xf>
    <xf numFmtId="178" fontId="13" fillId="0" borderId="1" xfId="0" applyNumberFormat="1" applyFont="1" applyFill="1" applyBorder="1" applyAlignment="1" applyProtection="1">
      <alignment horizontal="center" vertical="center"/>
    </xf>
    <xf numFmtId="178" fontId="10" fillId="0" borderId="1" xfId="0" applyNumberFormat="1" applyFont="1" applyFill="1" applyBorder="1" applyAlignment="1" applyProtection="1">
      <alignment horizontal="right" vertical="center" shrinkToFit="1"/>
    </xf>
    <xf numFmtId="178" fontId="10" fillId="0" borderId="1" xfId="0" applyNumberFormat="1" applyFont="1" applyFill="1" applyBorder="1" applyAlignment="1" applyProtection="1">
      <alignment horizontal="right" vertical="center" shrinkToFit="1"/>
      <protection locked="0"/>
    </xf>
    <xf numFmtId="0" fontId="9" fillId="0" borderId="0" xfId="0" applyFont="1" applyAlignment="1" applyProtection="1">
      <alignment horizontal="center" vertical="center" wrapText="1"/>
    </xf>
    <xf numFmtId="0" fontId="12" fillId="0" borderId="0" xfId="0" applyFont="1" applyAlignment="1" applyProtection="1">
      <alignment vertical="center" wrapText="1"/>
    </xf>
    <xf numFmtId="0" fontId="18" fillId="0" borderId="0" xfId="0" applyFont="1" applyAlignment="1" applyProtection="1">
      <alignment vertical="center" wrapText="1"/>
    </xf>
    <xf numFmtId="0" fontId="11" fillId="0" borderId="0" xfId="0" applyFont="1" applyAlignment="1" applyProtection="1">
      <alignment vertical="center" wrapText="1"/>
    </xf>
    <xf numFmtId="0" fontId="12" fillId="0" borderId="0" xfId="0" applyFont="1" applyAlignment="1" applyProtection="1">
      <alignment horizontal="left" vertical="center" wrapText="1"/>
    </xf>
    <xf numFmtId="0" fontId="11" fillId="0" borderId="0" xfId="0" applyFont="1" applyFill="1" applyAlignment="1" applyProtection="1">
      <alignment horizontal="justify" vertical="center" wrapText="1"/>
    </xf>
    <xf numFmtId="0" fontId="12" fillId="0" borderId="0" xfId="0" applyFont="1" applyFill="1" applyAlignment="1" applyProtection="1">
      <alignment vertical="center" wrapText="1"/>
    </xf>
    <xf numFmtId="0" fontId="18" fillId="0" borderId="0" xfId="0" applyFont="1" applyFill="1" applyAlignment="1" applyProtection="1">
      <alignment vertical="center" wrapText="1"/>
    </xf>
    <xf numFmtId="0" fontId="10" fillId="0" borderId="0" xfId="2" applyFont="1" applyFill="1" applyAlignment="1" applyProtection="1">
      <alignment vertical="distributed"/>
    </xf>
    <xf numFmtId="0" fontId="18" fillId="0" borderId="0" xfId="2" applyFont="1" applyFill="1" applyAlignment="1" applyProtection="1">
      <alignment vertical="distributed"/>
    </xf>
    <xf numFmtId="0" fontId="10" fillId="0" borderId="0" xfId="2" applyFont="1" applyFill="1" applyAlignment="1" applyProtection="1">
      <alignment vertical="center"/>
    </xf>
    <xf numFmtId="0" fontId="18" fillId="0" borderId="0" xfId="2" applyFont="1" applyFill="1" applyAlignment="1" applyProtection="1">
      <alignment vertical="center"/>
    </xf>
    <xf numFmtId="0" fontId="12" fillId="0" borderId="0" xfId="2" applyFont="1" applyAlignment="1">
      <alignment vertical="center" wrapText="1"/>
    </xf>
    <xf numFmtId="0" fontId="13" fillId="0" borderId="0" xfId="0" applyFont="1" applyFill="1" applyBorder="1" applyAlignment="1" applyProtection="1">
      <alignment horizontal="left" vertical="center" wrapText="1"/>
    </xf>
    <xf numFmtId="0" fontId="21" fillId="0" borderId="0" xfId="0" applyFont="1" applyFill="1" applyBorder="1" applyAlignment="1" applyProtection="1">
      <alignment horizontal="left" vertical="center"/>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center" vertical="center"/>
      <protection locked="0"/>
    </xf>
    <xf numFmtId="178" fontId="10" fillId="0" borderId="0" xfId="0" applyNumberFormat="1" applyFont="1" applyFill="1" applyBorder="1" applyAlignment="1" applyProtection="1">
      <alignment horizontal="right" vertical="center"/>
      <protection locked="0"/>
    </xf>
    <xf numFmtId="0" fontId="10" fillId="0" borderId="0" xfId="0" applyFont="1" applyFill="1" applyBorder="1" applyAlignment="1" applyProtection="1">
      <alignment horizontal="right" vertical="center"/>
      <protection locked="0"/>
    </xf>
    <xf numFmtId="0" fontId="22" fillId="0" borderId="0" xfId="0"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right" vertical="center"/>
    </xf>
    <xf numFmtId="0" fontId="13" fillId="0" borderId="1" xfId="0" applyFont="1" applyFill="1" applyBorder="1" applyAlignment="1" applyProtection="1">
      <alignment horizontal="center" vertical="center" wrapText="1"/>
    </xf>
    <xf numFmtId="0" fontId="12" fillId="0" borderId="0" xfId="0" applyFont="1" applyFill="1" applyBorder="1" applyProtection="1"/>
    <xf numFmtId="0" fontId="13" fillId="0" borderId="3" xfId="0" applyFont="1" applyFill="1" applyBorder="1" applyAlignment="1" applyProtection="1">
      <alignment horizontal="center" vertical="center"/>
    </xf>
    <xf numFmtId="0" fontId="13" fillId="0" borderId="3" xfId="0" applyFont="1" applyFill="1" applyBorder="1" applyAlignment="1" applyProtection="1">
      <alignment horizontal="center" vertical="center" wrapText="1"/>
    </xf>
    <xf numFmtId="177" fontId="13" fillId="0" borderId="1"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justify" vertical="center" wrapText="1"/>
    </xf>
    <xf numFmtId="177"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right" vertical="center"/>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justify" vertical="center" wrapText="1"/>
    </xf>
    <xf numFmtId="0" fontId="7" fillId="0" borderId="0" xfId="0" applyNumberFormat="1" applyFont="1" applyFill="1" applyBorder="1" applyAlignment="1" applyProtection="1">
      <alignment horizontal="center" vertical="center"/>
    </xf>
    <xf numFmtId="177" fontId="7"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right" vertical="center"/>
    </xf>
    <xf numFmtId="0" fontId="12" fillId="0" borderId="1" xfId="0" applyFont="1" applyFill="1" applyBorder="1" applyAlignment="1" applyProtection="1">
      <alignment horizontal="center" vertical="center" readingOrder="1"/>
    </xf>
    <xf numFmtId="0" fontId="29" fillId="0" borderId="0" xfId="0" applyFont="1" applyFill="1" applyBorder="1" applyAlignment="1" applyProtection="1">
      <alignment vertical="center"/>
      <protection locked="0"/>
    </xf>
    <xf numFmtId="0" fontId="30" fillId="0" borderId="1" xfId="0" applyFont="1" applyBorder="1" applyAlignment="1">
      <alignment vertical="center" wrapText="1" shrinkToFit="1"/>
    </xf>
    <xf numFmtId="0" fontId="12" fillId="0" borderId="0" xfId="2" applyFont="1" applyFill="1" applyAlignment="1">
      <alignment vertical="center" wrapText="1"/>
    </xf>
    <xf numFmtId="0" fontId="12" fillId="0" borderId="0" xfId="2" applyFont="1" applyFill="1" applyAlignment="1">
      <alignment horizontal="left" vertical="center" wrapText="1"/>
    </xf>
    <xf numFmtId="0" fontId="12" fillId="0" borderId="0" xfId="0" applyFont="1" applyFill="1" applyAlignment="1">
      <alignment vertical="center" wrapText="1"/>
    </xf>
    <xf numFmtId="49" fontId="10" fillId="0" borderId="1" xfId="3" applyNumberFormat="1" applyFont="1" applyFill="1" applyBorder="1" applyAlignment="1">
      <alignment horizontal="center" vertical="center"/>
    </xf>
    <xf numFmtId="0" fontId="25" fillId="0" borderId="1" xfId="3" applyFont="1" applyFill="1" applyBorder="1" applyAlignment="1">
      <alignment vertical="center" wrapText="1" shrinkToFit="1"/>
    </xf>
    <xf numFmtId="0" fontId="10" fillId="0" borderId="1" xfId="3" applyFont="1" applyFill="1" applyBorder="1" applyAlignment="1">
      <alignment horizontal="center" vertical="center"/>
    </xf>
    <xf numFmtId="0" fontId="10" fillId="0" borderId="1" xfId="3" applyFont="1" applyFill="1" applyBorder="1" applyAlignment="1">
      <alignment vertical="center" wrapText="1" shrinkToFit="1"/>
    </xf>
    <xf numFmtId="0" fontId="10" fillId="0" borderId="4" xfId="3" applyFont="1" applyFill="1" applyBorder="1" applyAlignment="1">
      <alignment horizontal="center" vertical="center"/>
    </xf>
    <xf numFmtId="0" fontId="10" fillId="0" borderId="0" xfId="3" applyFont="1" applyFill="1" applyAlignment="1">
      <alignment vertical="center"/>
    </xf>
    <xf numFmtId="0" fontId="10" fillId="0" borderId="4" xfId="3" applyFont="1" applyFill="1" applyBorder="1" applyAlignment="1">
      <alignment vertical="center"/>
    </xf>
    <xf numFmtId="0" fontId="25" fillId="0" borderId="4" xfId="3" applyFont="1" applyFill="1" applyBorder="1" applyAlignment="1">
      <alignment horizontal="center" vertical="center"/>
    </xf>
    <xf numFmtId="0" fontId="32" fillId="0" borderId="4" xfId="3" applyFont="1" applyFill="1" applyBorder="1" applyAlignment="1">
      <alignment horizontal="center" vertical="center"/>
    </xf>
    <xf numFmtId="0" fontId="10" fillId="0" borderId="1" xfId="3" applyFont="1" applyFill="1" applyBorder="1" applyAlignment="1">
      <alignment horizontal="left" vertical="center" wrapText="1" shrinkToFit="1"/>
    </xf>
    <xf numFmtId="0" fontId="28" fillId="0" borderId="0" xfId="0" applyFont="1" applyFill="1" applyAlignment="1" applyProtection="1">
      <alignment vertical="center"/>
    </xf>
    <xf numFmtId="0" fontId="7" fillId="0" borderId="1" xfId="0" applyFont="1" applyFill="1" applyBorder="1" applyAlignment="1" applyProtection="1">
      <alignment horizontal="center" vertical="center" readingOrder="1"/>
    </xf>
    <xf numFmtId="0" fontId="12" fillId="0" borderId="0" xfId="2" applyFont="1" applyFill="1" applyAlignment="1" applyProtection="1">
      <alignment horizontal="justify" vertical="center" wrapText="1"/>
      <protection hidden="1"/>
    </xf>
    <xf numFmtId="0" fontId="21"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13" fillId="0" borderId="4" xfId="0" applyFont="1" applyFill="1" applyBorder="1" applyAlignment="1" applyProtection="1">
      <alignment horizontal="center" vertical="center" readingOrder="1"/>
    </xf>
    <xf numFmtId="0" fontId="13" fillId="0" borderId="5" xfId="0" applyFont="1" applyBorder="1" applyAlignment="1" applyProtection="1">
      <alignment horizontal="center" vertical="center"/>
    </xf>
    <xf numFmtId="0" fontId="13" fillId="0" borderId="4" xfId="0" applyNumberFormat="1" applyFont="1" applyFill="1" applyBorder="1" applyAlignment="1" applyProtection="1">
      <alignment horizontal="center" vertical="center"/>
    </xf>
    <xf numFmtId="0" fontId="13" fillId="0" borderId="5" xfId="0" applyNumberFormat="1" applyFont="1" applyFill="1" applyBorder="1" applyAlignment="1" applyProtection="1">
      <alignment horizontal="center" vertical="center"/>
    </xf>
    <xf numFmtId="0" fontId="7" fillId="0" borderId="1" xfId="0" applyFont="1" applyFill="1" applyBorder="1" applyAlignment="1" applyProtection="1">
      <alignment horizontal="center" vertical="center" readingOrder="1"/>
    </xf>
    <xf numFmtId="0" fontId="21" fillId="0" borderId="0" xfId="0" applyFont="1" applyFill="1" applyBorder="1" applyAlignment="1" applyProtection="1">
      <alignment horizontal="left" vertical="center"/>
    </xf>
    <xf numFmtId="0" fontId="7" fillId="0" borderId="1" xfId="0" applyFont="1" applyFill="1" applyBorder="1" applyAlignment="1" applyProtection="1">
      <alignment horizontal="center" vertical="center" wrapText="1" readingOrder="1"/>
    </xf>
  </cellXfs>
  <cellStyles count="4">
    <cellStyle name="常规" xfId="0" builtinId="0"/>
    <cellStyle name="常规_工程量清单（8月1日新版）" xfId="3"/>
    <cellStyle name="千位分隔" xfId="1" builtinId="3"/>
    <cellStyle name="样式 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
  <sheetViews>
    <sheetView showGridLines="0" showRowColHeaders="0" showZeros="0" showOutlineSymbols="0" defaultGridColor="0" colorId="0" zoomScaleSheetLayoutView="4" workbookViewId="0"/>
  </sheetViews>
  <sheetFormatPr defaultRowHeight="14.25"/>
  <sheetData/>
  <sheetProtection password="C6D1" sheet="1" objects="1" scenarios="1" formatCells="0" formatColumns="0" formatRows="0"/>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sheetPr codeName="Sheet2"/>
  <dimension ref="A1:AZ37"/>
  <sheetViews>
    <sheetView showGridLines="0" tabSelected="1" view="pageBreakPreview" topLeftCell="A13" zoomScaleNormal="100" workbookViewId="0">
      <selection activeCell="A21" sqref="A21"/>
    </sheetView>
  </sheetViews>
  <sheetFormatPr defaultRowHeight="30.75"/>
  <cols>
    <col min="1" max="1" width="75.125" style="37" customWidth="1"/>
    <col min="2" max="2" width="0.875" style="37" customWidth="1"/>
    <col min="3" max="52" width="9" style="38"/>
    <col min="53" max="16384" width="9" style="37"/>
  </cols>
  <sheetData>
    <row r="1" spans="1:52" ht="42" customHeight="1">
      <c r="A1" s="36" t="s">
        <v>10</v>
      </c>
    </row>
    <row r="2" spans="1:52" ht="39.950000000000003" customHeight="1">
      <c r="A2" s="39" t="s">
        <v>11</v>
      </c>
    </row>
    <row r="3" spans="1:52" ht="72">
      <c r="A3" s="40" t="s">
        <v>12</v>
      </c>
    </row>
    <row r="4" spans="1:52" ht="43.5">
      <c r="A4" s="37" t="s">
        <v>13</v>
      </c>
    </row>
    <row r="5" spans="1:52" s="42" customFormat="1" ht="87">
      <c r="A5" s="42" t="s">
        <v>316</v>
      </c>
      <c r="C5" s="89"/>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row>
    <row r="6" spans="1:52" ht="72">
      <c r="A6" s="37" t="s">
        <v>14</v>
      </c>
    </row>
    <row r="7" spans="1:52" ht="43.5">
      <c r="A7" s="37" t="s">
        <v>15</v>
      </c>
    </row>
    <row r="8" spans="1:52" ht="43.5">
      <c r="A8" s="37" t="s">
        <v>16</v>
      </c>
    </row>
    <row r="9" spans="1:52" ht="43.5">
      <c r="A9" s="37" t="s">
        <v>17</v>
      </c>
    </row>
    <row r="10" spans="1:52" ht="39.950000000000003" customHeight="1">
      <c r="A10" s="39" t="s">
        <v>18</v>
      </c>
    </row>
    <row r="11" spans="1:52" ht="43.5">
      <c r="A11" s="37" t="s">
        <v>69</v>
      </c>
    </row>
    <row r="12" spans="1:52" ht="57.75">
      <c r="A12" s="37" t="s">
        <v>19</v>
      </c>
    </row>
    <row r="13" spans="1:52" ht="57.75">
      <c r="A13" s="37" t="s">
        <v>20</v>
      </c>
    </row>
    <row r="14" spans="1:52" ht="57.75">
      <c r="A14" s="37" t="s">
        <v>21</v>
      </c>
    </row>
    <row r="15" spans="1:52" ht="43.5">
      <c r="A15" s="37" t="s">
        <v>22</v>
      </c>
    </row>
    <row r="16" spans="1:52">
      <c r="A16" s="37" t="s">
        <v>23</v>
      </c>
    </row>
    <row r="17" spans="1:52" ht="31.5">
      <c r="A17" s="37" t="s">
        <v>352</v>
      </c>
    </row>
    <row r="18" spans="1:52" s="42" customFormat="1" ht="39.950000000000003" customHeight="1">
      <c r="A18" s="41" t="s">
        <v>24</v>
      </c>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row>
    <row r="19" spans="1:52" s="42" customFormat="1" ht="39.950000000000003" customHeight="1">
      <c r="A19" s="41" t="s">
        <v>25</v>
      </c>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row>
    <row r="20" spans="1:52" s="46" customFormat="1" ht="102.75">
      <c r="A20" s="91" t="s">
        <v>353</v>
      </c>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row>
    <row r="21" spans="1:52" s="44" customFormat="1" ht="146.25">
      <c r="A21" s="48" t="s">
        <v>74</v>
      </c>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row>
    <row r="22" spans="1:52" ht="43.5">
      <c r="A22" s="76" t="s">
        <v>336</v>
      </c>
    </row>
    <row r="23" spans="1:52" ht="43.5">
      <c r="A23" s="76" t="s">
        <v>337</v>
      </c>
    </row>
    <row r="24" spans="1:52" ht="43.5">
      <c r="A24" s="77" t="s">
        <v>338</v>
      </c>
    </row>
    <row r="25" spans="1:52" s="42" customFormat="1" ht="43.5">
      <c r="A25" s="77" t="s">
        <v>339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row>
    <row r="26" spans="1:52">
      <c r="A26" s="77" t="s">
        <v>340</v>
      </c>
    </row>
    <row r="27" spans="1:52">
      <c r="A27" s="77" t="s">
        <v>341</v>
      </c>
    </row>
    <row r="28" spans="1:52" ht="57.75">
      <c r="A28" s="76" t="s">
        <v>342</v>
      </c>
    </row>
    <row r="29" spans="1:52">
      <c r="A29" s="76" t="s">
        <v>343</v>
      </c>
    </row>
    <row r="30" spans="1:52" ht="44.25">
      <c r="A30" s="77" t="s">
        <v>344</v>
      </c>
    </row>
    <row r="31" spans="1:52">
      <c r="A31" s="77" t="s">
        <v>345</v>
      </c>
    </row>
    <row r="32" spans="1:52" ht="43.5">
      <c r="A32" s="77" t="s">
        <v>346</v>
      </c>
    </row>
    <row r="33" spans="1:1" ht="117">
      <c r="A33" s="76" t="s">
        <v>347</v>
      </c>
    </row>
    <row r="34" spans="1:1" ht="132">
      <c r="A34" s="76" t="s">
        <v>348</v>
      </c>
    </row>
    <row r="35" spans="1:1" ht="43.5">
      <c r="A35" s="76" t="s">
        <v>349</v>
      </c>
    </row>
    <row r="36" spans="1:1" ht="57.75">
      <c r="A36" s="76" t="s">
        <v>350</v>
      </c>
    </row>
    <row r="37" spans="1:1" ht="65.25" customHeight="1">
      <c r="A37" s="78" t="s">
        <v>351</v>
      </c>
    </row>
  </sheetData>
  <sheetProtection password="C6D1" sheet="1" objects="1" scenarios="1" formatCells="0" formatColumns="0" formatRows="0"/>
  <phoneticPr fontId="2" type="noConversion"/>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G23"/>
  <sheetViews>
    <sheetView showGridLines="0" showZeros="0" view="pageBreakPreview" topLeftCell="A2" zoomScaleNormal="100" workbookViewId="0">
      <selection activeCell="B13" sqref="B13"/>
    </sheetView>
  </sheetViews>
  <sheetFormatPr defaultRowHeight="12.75"/>
  <cols>
    <col min="1" max="1" width="8.625" style="52" customWidth="1"/>
    <col min="2" max="2" width="30.125" style="51" customWidth="1"/>
    <col min="3" max="3" width="5.625" style="52" customWidth="1"/>
    <col min="4" max="4" width="7.625" style="7" customWidth="1"/>
    <col min="5" max="5" width="11.625" style="53" customWidth="1"/>
    <col min="6" max="6" width="11.625" style="54" customWidth="1"/>
    <col min="7" max="16384" width="9" style="7"/>
  </cols>
  <sheetData>
    <row r="1" spans="1:7" ht="28.9" customHeight="1">
      <c r="A1" s="50" t="s">
        <v>30</v>
      </c>
    </row>
    <row r="2" spans="1:7" s="55" customFormat="1" ht="30.75" customHeight="1">
      <c r="A2" s="92" t="s">
        <v>31</v>
      </c>
      <c r="B2" s="92"/>
      <c r="C2" s="92"/>
      <c r="D2" s="92"/>
      <c r="E2" s="92"/>
      <c r="F2" s="92"/>
    </row>
    <row r="3" spans="1:7" s="56" customFormat="1" ht="21.95" customHeight="1">
      <c r="A3" s="93" t="s">
        <v>32</v>
      </c>
      <c r="B3" s="93"/>
      <c r="C3" s="93"/>
      <c r="D3" s="93"/>
      <c r="E3" s="93"/>
      <c r="F3" s="93"/>
    </row>
    <row r="4" spans="1:7" s="27" customFormat="1" ht="18" customHeight="1">
      <c r="A4" s="57" t="str">
        <f>汇总表!A3</f>
        <v>合同段编号：YHSG</v>
      </c>
      <c r="B4" s="49"/>
      <c r="C4" s="26"/>
      <c r="D4" s="26"/>
      <c r="E4" s="32"/>
      <c r="F4" s="58" t="s">
        <v>33</v>
      </c>
    </row>
    <row r="5" spans="1:7" ht="27.2" customHeight="1">
      <c r="A5" s="15" t="s">
        <v>34</v>
      </c>
      <c r="B5" s="59" t="s">
        <v>35</v>
      </c>
      <c r="C5" s="15" t="s">
        <v>36</v>
      </c>
      <c r="D5" s="15" t="s">
        <v>37</v>
      </c>
      <c r="E5" s="33" t="s">
        <v>38</v>
      </c>
      <c r="F5" s="15" t="s">
        <v>39</v>
      </c>
    </row>
    <row r="6" spans="1:7" ht="27.2" customHeight="1">
      <c r="A6" s="4">
        <v>101</v>
      </c>
      <c r="B6" s="22" t="s">
        <v>40</v>
      </c>
      <c r="C6" s="4"/>
      <c r="D6" s="6"/>
      <c r="E6" s="33"/>
      <c r="F6" s="3" t="str">
        <f t="shared" ref="F6:F22" si="0">IF(E6&gt;0,ROUND(D6*E6,0),"")</f>
        <v/>
      </c>
    </row>
    <row r="7" spans="1:7" ht="27.2" customHeight="1">
      <c r="A7" s="4" t="s">
        <v>8</v>
      </c>
      <c r="B7" s="22" t="s">
        <v>41</v>
      </c>
      <c r="C7" s="4"/>
      <c r="D7" s="6"/>
      <c r="E7" s="33"/>
      <c r="F7" s="3" t="str">
        <f t="shared" si="0"/>
        <v/>
      </c>
    </row>
    <row r="8" spans="1:7" ht="27.2" customHeight="1">
      <c r="A8" s="4" t="s">
        <v>26</v>
      </c>
      <c r="B8" s="75" t="s">
        <v>70</v>
      </c>
      <c r="C8" s="4" t="s">
        <v>42</v>
      </c>
      <c r="D8" s="6">
        <v>1</v>
      </c>
      <c r="E8" s="34">
        <f>IF(E13=0,0,ROUND(SUM(F10:F22,SUM(汇总表!D6:D11))*0.003,0))</f>
        <v>0</v>
      </c>
      <c r="F8" s="3" t="str">
        <f t="shared" si="0"/>
        <v/>
      </c>
    </row>
    <row r="9" spans="1:7" ht="27.2" customHeight="1">
      <c r="A9" s="4" t="s">
        <v>27</v>
      </c>
      <c r="B9" s="22" t="s">
        <v>43</v>
      </c>
      <c r="C9" s="4" t="s">
        <v>42</v>
      </c>
      <c r="D9" s="6">
        <v>1</v>
      </c>
      <c r="E9" s="34">
        <f>IF(E8=0,0,1000000*0.4%)</f>
        <v>0</v>
      </c>
      <c r="F9" s="3" t="str">
        <f>IF(E9&gt;=1000000*0.004,ROUND(D9*E9,0),"")</f>
        <v/>
      </c>
      <c r="G9" s="74"/>
    </row>
    <row r="10" spans="1:7" ht="27.2" customHeight="1">
      <c r="A10" s="4">
        <v>102</v>
      </c>
      <c r="B10" s="22" t="s">
        <v>44</v>
      </c>
      <c r="C10" s="4"/>
      <c r="D10" s="2"/>
      <c r="E10" s="35"/>
      <c r="F10" s="3" t="str">
        <f t="shared" si="0"/>
        <v/>
      </c>
    </row>
    <row r="11" spans="1:7" ht="27.2" customHeight="1">
      <c r="A11" s="8" t="s">
        <v>9</v>
      </c>
      <c r="B11" s="9" t="s">
        <v>45</v>
      </c>
      <c r="C11" s="8" t="s">
        <v>42</v>
      </c>
      <c r="D11" s="2">
        <v>1</v>
      </c>
      <c r="E11" s="35"/>
      <c r="F11" s="3" t="str">
        <f t="shared" si="0"/>
        <v/>
      </c>
    </row>
    <row r="12" spans="1:7" ht="27.2" customHeight="1">
      <c r="A12" s="8" t="s">
        <v>1</v>
      </c>
      <c r="B12" s="9" t="s">
        <v>46</v>
      </c>
      <c r="C12" s="8" t="s">
        <v>42</v>
      </c>
      <c r="D12" s="2">
        <v>1</v>
      </c>
      <c r="E12" s="35"/>
      <c r="F12" s="3" t="str">
        <f t="shared" si="0"/>
        <v/>
      </c>
    </row>
    <row r="13" spans="1:7" ht="27.2" customHeight="1">
      <c r="A13" s="8" t="s">
        <v>28</v>
      </c>
      <c r="B13" s="22" t="s">
        <v>47</v>
      </c>
      <c r="C13" s="4" t="s">
        <v>42</v>
      </c>
      <c r="D13" s="2">
        <v>1</v>
      </c>
      <c r="E13" s="35"/>
      <c r="F13" s="3" t="str">
        <f t="shared" si="0"/>
        <v/>
      </c>
      <c r="G13" s="7" t="s">
        <v>48</v>
      </c>
    </row>
    <row r="14" spans="1:7" ht="27.2" customHeight="1">
      <c r="A14" s="8">
        <v>103</v>
      </c>
      <c r="B14" s="9" t="s">
        <v>49</v>
      </c>
      <c r="C14" s="8"/>
      <c r="D14" s="2"/>
      <c r="E14" s="35"/>
      <c r="F14" s="3" t="str">
        <f t="shared" si="0"/>
        <v/>
      </c>
    </row>
    <row r="15" spans="1:7" ht="27.2" customHeight="1">
      <c r="A15" s="8" t="s">
        <v>4</v>
      </c>
      <c r="B15" s="9" t="s">
        <v>50</v>
      </c>
      <c r="C15" s="8" t="s">
        <v>0</v>
      </c>
      <c r="D15" s="2">
        <v>1</v>
      </c>
      <c r="E15" s="35"/>
      <c r="F15" s="3" t="str">
        <f t="shared" si="0"/>
        <v/>
      </c>
    </row>
    <row r="16" spans="1:7" ht="27.2" customHeight="1">
      <c r="A16" s="8" t="s">
        <v>5</v>
      </c>
      <c r="B16" s="9" t="s">
        <v>51</v>
      </c>
      <c r="C16" s="8" t="s">
        <v>42</v>
      </c>
      <c r="D16" s="2">
        <v>1</v>
      </c>
      <c r="E16" s="35"/>
      <c r="F16" s="3" t="str">
        <f t="shared" si="0"/>
        <v/>
      </c>
    </row>
    <row r="17" spans="1:6" ht="27.2" customHeight="1">
      <c r="A17" s="8" t="s">
        <v>6</v>
      </c>
      <c r="B17" s="9" t="s">
        <v>52</v>
      </c>
      <c r="C17" s="8" t="s">
        <v>42</v>
      </c>
      <c r="D17" s="2">
        <v>1</v>
      </c>
      <c r="E17" s="35"/>
      <c r="F17" s="3" t="str">
        <f t="shared" si="0"/>
        <v/>
      </c>
    </row>
    <row r="18" spans="1:6" ht="27.2" customHeight="1">
      <c r="A18" s="8" t="s">
        <v>2</v>
      </c>
      <c r="B18" s="9" t="s">
        <v>53</v>
      </c>
      <c r="C18" s="8" t="s">
        <v>42</v>
      </c>
      <c r="D18" s="2">
        <v>1</v>
      </c>
      <c r="E18" s="35"/>
      <c r="F18" s="3" t="str">
        <f t="shared" si="0"/>
        <v/>
      </c>
    </row>
    <row r="19" spans="1:6" ht="27.2" customHeight="1">
      <c r="A19" s="8" t="s">
        <v>3</v>
      </c>
      <c r="B19" s="9" t="s">
        <v>54</v>
      </c>
      <c r="C19" s="8" t="s">
        <v>42</v>
      </c>
      <c r="D19" s="2">
        <v>1</v>
      </c>
      <c r="E19" s="35"/>
      <c r="F19" s="3" t="str">
        <f t="shared" si="0"/>
        <v/>
      </c>
    </row>
    <row r="20" spans="1:6" ht="27.2" customHeight="1">
      <c r="A20" s="79" t="s">
        <v>75</v>
      </c>
      <c r="B20" s="80" t="s">
        <v>76</v>
      </c>
      <c r="C20" s="81" t="s">
        <v>0</v>
      </c>
      <c r="D20" s="81">
        <v>1</v>
      </c>
      <c r="E20" s="35"/>
      <c r="F20" s="3" t="str">
        <f t="shared" si="0"/>
        <v/>
      </c>
    </row>
    <row r="21" spans="1:6" ht="27.2" customHeight="1">
      <c r="A21" s="8">
        <v>104</v>
      </c>
      <c r="B21" s="9" t="s">
        <v>55</v>
      </c>
      <c r="C21" s="8"/>
      <c r="D21" s="2"/>
      <c r="E21" s="35"/>
      <c r="F21" s="3" t="str">
        <f t="shared" si="0"/>
        <v/>
      </c>
    </row>
    <row r="22" spans="1:6" ht="27.2" customHeight="1">
      <c r="A22" s="8" t="s">
        <v>7</v>
      </c>
      <c r="B22" s="9" t="s">
        <v>29</v>
      </c>
      <c r="C22" s="8" t="s">
        <v>0</v>
      </c>
      <c r="D22" s="2">
        <v>1</v>
      </c>
      <c r="E22" s="35"/>
      <c r="F22" s="3" t="str">
        <f t="shared" si="0"/>
        <v/>
      </c>
    </row>
    <row r="23" spans="1:6" ht="27.2" customHeight="1">
      <c r="A23" s="94" t="s">
        <v>56</v>
      </c>
      <c r="B23" s="95"/>
      <c r="C23" s="95"/>
      <c r="D23" s="95"/>
      <c r="E23" s="95"/>
      <c r="F23" s="10">
        <f>IF(E13=0,0,SUM(F6:F22))</f>
        <v>0</v>
      </c>
    </row>
  </sheetData>
  <sheetProtection password="C6D1" sheet="1" objects="1" scenarios="1" formatCells="0" formatColumns="0" formatRows="0"/>
  <mergeCells count="3">
    <mergeCell ref="A2:F2"/>
    <mergeCell ref="A3:F3"/>
    <mergeCell ref="A23:E23"/>
  </mergeCells>
  <phoneticPr fontId="2" type="noConversion"/>
  <dataValidations count="2">
    <dataValidation imeMode="off" allowBlank="1" showInputMessage="1" showErrorMessage="1" sqref="A5"/>
    <dataValidation imeMode="on" allowBlank="1" showInputMessage="1" showErrorMessage="1" sqref="B5:B9"/>
  </dataValidations>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ignoredErrors>
    <ignoredError sqref="F9" formula="1"/>
  </ignoredErrors>
</worksheet>
</file>

<file path=xl/worksheets/sheet4.xml><?xml version="1.0" encoding="utf-8"?>
<worksheet xmlns="http://schemas.openxmlformats.org/spreadsheetml/2006/main" xmlns:r="http://schemas.openxmlformats.org/officeDocument/2006/relationships">
  <sheetPr codeName="Sheet4"/>
  <dimension ref="A1:G228"/>
  <sheetViews>
    <sheetView showGridLines="0" showZeros="0" view="pageBreakPreview" zoomScaleNormal="100" workbookViewId="0">
      <pane ySplit="4" topLeftCell="A5" activePane="bottomLeft" state="frozen"/>
      <selection activeCell="A37" sqref="A37"/>
      <selection pane="bottomLeft" activeCell="B6" sqref="B6"/>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2" t="s">
        <v>57</v>
      </c>
      <c r="B1" s="92"/>
      <c r="C1" s="92"/>
      <c r="D1" s="92"/>
      <c r="E1" s="92"/>
      <c r="F1" s="92"/>
    </row>
    <row r="2" spans="1:6" s="18" customFormat="1" ht="22.5" customHeight="1">
      <c r="A2" s="93" t="s">
        <v>73</v>
      </c>
      <c r="B2" s="93"/>
      <c r="C2" s="93"/>
      <c r="D2" s="93"/>
      <c r="E2" s="93"/>
      <c r="F2" s="93"/>
    </row>
    <row r="3" spans="1:6" s="25" customFormat="1" ht="18" customHeight="1">
      <c r="A3" s="57" t="str">
        <f>汇总表!A3</f>
        <v>合同段编号：YHSG</v>
      </c>
      <c r="B3" s="49"/>
      <c r="C3" s="11"/>
      <c r="D3" s="12"/>
      <c r="E3" s="24"/>
      <c r="F3" s="58" t="s">
        <v>58</v>
      </c>
    </row>
    <row r="4" spans="1:6" s="14" customFormat="1" ht="25.5" customHeight="1">
      <c r="A4" s="61" t="s">
        <v>59</v>
      </c>
      <c r="B4" s="62" t="s">
        <v>60</v>
      </c>
      <c r="C4" s="61" t="s">
        <v>61</v>
      </c>
      <c r="D4" s="61" t="s">
        <v>62</v>
      </c>
      <c r="E4" s="63" t="s">
        <v>63</v>
      </c>
      <c r="F4" s="15" t="s">
        <v>64</v>
      </c>
    </row>
    <row r="5" spans="1:6" s="18" customFormat="1" ht="25.5" customHeight="1">
      <c r="A5" s="79">
        <v>202</v>
      </c>
      <c r="B5" s="82" t="s">
        <v>77</v>
      </c>
      <c r="C5" s="83"/>
      <c r="D5" s="6"/>
      <c r="E5" s="16"/>
      <c r="F5" s="17" t="str">
        <f t="shared" ref="F5:F68" si="0">IF(E5&gt;0,ROUND(D5*E5,0),"")</f>
        <v/>
      </c>
    </row>
    <row r="6" spans="1:6" s="18" customFormat="1" ht="25.5" customHeight="1">
      <c r="A6" s="79" t="s">
        <v>78</v>
      </c>
      <c r="B6" s="82" t="s">
        <v>79</v>
      </c>
      <c r="C6" s="83"/>
      <c r="D6" s="4"/>
      <c r="E6" s="16"/>
      <c r="F6" s="17" t="str">
        <f t="shared" si="0"/>
        <v/>
      </c>
    </row>
    <row r="7" spans="1:6" s="18" customFormat="1" ht="25.5" customHeight="1">
      <c r="A7" s="79" t="s">
        <v>80</v>
      </c>
      <c r="B7" s="80" t="s">
        <v>81</v>
      </c>
      <c r="C7" s="83" t="s">
        <v>82</v>
      </c>
      <c r="D7" s="4">
        <v>2779</v>
      </c>
      <c r="E7" s="16"/>
      <c r="F7" s="17" t="str">
        <f t="shared" si="0"/>
        <v/>
      </c>
    </row>
    <row r="8" spans="1:6" s="18" customFormat="1" ht="25.5" customHeight="1">
      <c r="A8" s="79" t="s">
        <v>83</v>
      </c>
      <c r="B8" s="82" t="s">
        <v>84</v>
      </c>
      <c r="C8" s="83" t="s">
        <v>82</v>
      </c>
      <c r="D8" s="4">
        <v>2906</v>
      </c>
      <c r="E8" s="16"/>
      <c r="F8" s="17" t="str">
        <f t="shared" si="0"/>
        <v/>
      </c>
    </row>
    <row r="9" spans="1:6" s="18" customFormat="1" ht="25.5" customHeight="1">
      <c r="A9" s="79" t="s">
        <v>85</v>
      </c>
      <c r="B9" s="82" t="s">
        <v>86</v>
      </c>
      <c r="C9" s="83" t="s">
        <v>82</v>
      </c>
      <c r="D9" s="4">
        <v>215.7</v>
      </c>
      <c r="E9" s="16"/>
      <c r="F9" s="17" t="str">
        <f t="shared" si="0"/>
        <v/>
      </c>
    </row>
    <row r="10" spans="1:6" s="18" customFormat="1" ht="25.5" customHeight="1">
      <c r="A10" s="79" t="s">
        <v>87</v>
      </c>
      <c r="B10" s="80" t="s">
        <v>88</v>
      </c>
      <c r="C10" s="83" t="s">
        <v>82</v>
      </c>
      <c r="D10" s="4">
        <v>0</v>
      </c>
      <c r="E10" s="16"/>
      <c r="F10" s="17" t="str">
        <f t="shared" si="0"/>
        <v/>
      </c>
    </row>
    <row r="11" spans="1:6" s="18" customFormat="1" ht="25.5" customHeight="1">
      <c r="A11" s="79" t="s">
        <v>89</v>
      </c>
      <c r="B11" s="80" t="s">
        <v>90</v>
      </c>
      <c r="C11" s="83" t="s">
        <v>82</v>
      </c>
      <c r="D11" s="4">
        <v>0</v>
      </c>
      <c r="E11" s="16"/>
      <c r="F11" s="17" t="str">
        <f t="shared" si="0"/>
        <v/>
      </c>
    </row>
    <row r="12" spans="1:6" s="18" customFormat="1" ht="25.5" customHeight="1">
      <c r="A12" s="79" t="s">
        <v>91</v>
      </c>
      <c r="B12" s="82" t="s">
        <v>92</v>
      </c>
      <c r="C12" s="83"/>
      <c r="D12" s="4"/>
      <c r="E12" s="16"/>
      <c r="F12" s="17" t="str">
        <f t="shared" si="0"/>
        <v/>
      </c>
    </row>
    <row r="13" spans="1:6" s="18" customFormat="1" ht="25.5" customHeight="1">
      <c r="A13" s="79" t="s">
        <v>93</v>
      </c>
      <c r="B13" s="82" t="s">
        <v>94</v>
      </c>
      <c r="C13" s="83" t="s">
        <v>82</v>
      </c>
      <c r="D13" s="19">
        <v>0</v>
      </c>
      <c r="E13" s="16"/>
      <c r="F13" s="17" t="str">
        <f t="shared" si="0"/>
        <v/>
      </c>
    </row>
    <row r="14" spans="1:6" s="18" customFormat="1" ht="25.5" customHeight="1">
      <c r="A14" s="79" t="s">
        <v>95</v>
      </c>
      <c r="B14" s="82" t="s">
        <v>96</v>
      </c>
      <c r="C14" s="83" t="s">
        <v>82</v>
      </c>
      <c r="D14" s="19">
        <v>1179.2</v>
      </c>
      <c r="E14" s="16"/>
      <c r="F14" s="17" t="str">
        <f t="shared" si="0"/>
        <v/>
      </c>
    </row>
    <row r="15" spans="1:6" s="18" customFormat="1" ht="25.5" customHeight="1">
      <c r="A15" s="79" t="s">
        <v>83</v>
      </c>
      <c r="B15" s="82" t="s">
        <v>97</v>
      </c>
      <c r="C15" s="83" t="s">
        <v>98</v>
      </c>
      <c r="D15" s="19">
        <v>0</v>
      </c>
      <c r="E15" s="16"/>
      <c r="F15" s="17" t="str">
        <f t="shared" si="0"/>
        <v/>
      </c>
    </row>
    <row r="16" spans="1:6" s="18" customFormat="1" ht="25.5" customHeight="1">
      <c r="A16" s="79" t="s">
        <v>85</v>
      </c>
      <c r="B16" s="82" t="s">
        <v>99</v>
      </c>
      <c r="C16" s="83" t="s">
        <v>100</v>
      </c>
      <c r="D16" s="19"/>
      <c r="E16" s="16"/>
      <c r="F16" s="17" t="str">
        <f t="shared" si="0"/>
        <v/>
      </c>
    </row>
    <row r="17" spans="1:6" s="18" customFormat="1" ht="25.5" customHeight="1">
      <c r="A17" s="79">
        <v>203</v>
      </c>
      <c r="B17" s="82" t="s">
        <v>101</v>
      </c>
      <c r="C17" s="83"/>
      <c r="D17" s="19"/>
      <c r="E17" s="16"/>
      <c r="F17" s="17" t="str">
        <f t="shared" si="0"/>
        <v/>
      </c>
    </row>
    <row r="18" spans="1:6" s="18" customFormat="1" ht="25.5" customHeight="1">
      <c r="A18" s="79" t="s">
        <v>102</v>
      </c>
      <c r="B18" s="82" t="s">
        <v>103</v>
      </c>
      <c r="C18" s="83"/>
      <c r="D18" s="19"/>
      <c r="E18" s="16"/>
      <c r="F18" s="17" t="str">
        <f t="shared" si="0"/>
        <v/>
      </c>
    </row>
    <row r="19" spans="1:6" s="18" customFormat="1" ht="25.5" customHeight="1">
      <c r="A19" s="79" t="s">
        <v>104</v>
      </c>
      <c r="B19" s="82" t="s">
        <v>105</v>
      </c>
      <c r="C19" s="83" t="s">
        <v>82</v>
      </c>
      <c r="D19" s="19">
        <v>100</v>
      </c>
      <c r="E19" s="16"/>
      <c r="F19" s="17" t="str">
        <f t="shared" si="0"/>
        <v/>
      </c>
    </row>
    <row r="20" spans="1:6" s="18" customFormat="1" ht="25.5" customHeight="1">
      <c r="A20" s="79" t="s">
        <v>93</v>
      </c>
      <c r="B20" s="82" t="s">
        <v>106</v>
      </c>
      <c r="C20" s="83" t="s">
        <v>82</v>
      </c>
      <c r="D20" s="19">
        <v>0</v>
      </c>
      <c r="E20" s="16"/>
      <c r="F20" s="17" t="str">
        <f t="shared" si="0"/>
        <v/>
      </c>
    </row>
    <row r="21" spans="1:6" s="18" customFormat="1" ht="25.5" customHeight="1">
      <c r="A21" s="79" t="s">
        <v>95</v>
      </c>
      <c r="B21" s="82" t="s">
        <v>107</v>
      </c>
      <c r="C21" s="83" t="s">
        <v>82</v>
      </c>
      <c r="D21" s="4">
        <v>0</v>
      </c>
      <c r="E21" s="16"/>
      <c r="F21" s="17" t="str">
        <f t="shared" si="0"/>
        <v/>
      </c>
    </row>
    <row r="22" spans="1:6" s="18" customFormat="1" ht="25.5" customHeight="1">
      <c r="A22" s="79">
        <v>204</v>
      </c>
      <c r="B22" s="82" t="s">
        <v>108</v>
      </c>
      <c r="C22" s="83"/>
      <c r="D22" s="4"/>
      <c r="E22" s="16"/>
      <c r="F22" s="17" t="str">
        <f t="shared" si="0"/>
        <v/>
      </c>
    </row>
    <row r="23" spans="1:6" s="18" customFormat="1" ht="25.5" customHeight="1">
      <c r="A23" s="79" t="s">
        <v>109</v>
      </c>
      <c r="B23" s="82" t="s">
        <v>110</v>
      </c>
      <c r="C23" s="83"/>
      <c r="D23" s="4"/>
      <c r="E23" s="16"/>
      <c r="F23" s="17" t="str">
        <f t="shared" si="0"/>
        <v/>
      </c>
    </row>
    <row r="24" spans="1:6" s="18" customFormat="1" ht="25.5" customHeight="1">
      <c r="A24" s="79" t="s">
        <v>104</v>
      </c>
      <c r="B24" s="80" t="s">
        <v>111</v>
      </c>
      <c r="C24" s="83" t="s">
        <v>82</v>
      </c>
      <c r="D24" s="4">
        <v>0</v>
      </c>
      <c r="E24" s="16"/>
      <c r="F24" s="17" t="str">
        <f t="shared" si="0"/>
        <v/>
      </c>
    </row>
    <row r="25" spans="1:6" s="18" customFormat="1" ht="25.5" customHeight="1">
      <c r="A25" s="79" t="s">
        <v>112</v>
      </c>
      <c r="B25" s="82" t="s">
        <v>113</v>
      </c>
      <c r="C25" s="83" t="s">
        <v>82</v>
      </c>
      <c r="D25" s="4">
        <v>0</v>
      </c>
      <c r="E25" s="16"/>
      <c r="F25" s="17" t="str">
        <f t="shared" si="0"/>
        <v/>
      </c>
    </row>
    <row r="26" spans="1:6" s="18" customFormat="1" ht="25.5" customHeight="1">
      <c r="A26" s="79" t="s">
        <v>114</v>
      </c>
      <c r="B26" s="82" t="s">
        <v>115</v>
      </c>
      <c r="C26" s="83" t="s">
        <v>82</v>
      </c>
      <c r="D26" s="4">
        <v>0</v>
      </c>
      <c r="E26" s="16"/>
      <c r="F26" s="17" t="str">
        <f t="shared" si="0"/>
        <v/>
      </c>
    </row>
    <row r="27" spans="1:6" s="18" customFormat="1" ht="25.5" customHeight="1">
      <c r="A27" s="79">
        <v>205</v>
      </c>
      <c r="B27" s="82" t="s">
        <v>116</v>
      </c>
      <c r="C27" s="83"/>
      <c r="D27" s="4"/>
      <c r="E27" s="16"/>
      <c r="F27" s="17" t="str">
        <f t="shared" si="0"/>
        <v/>
      </c>
    </row>
    <row r="28" spans="1:6" s="18" customFormat="1" ht="25.5" customHeight="1">
      <c r="A28" s="79" t="s">
        <v>117</v>
      </c>
      <c r="B28" s="82" t="s">
        <v>118</v>
      </c>
      <c r="C28" s="83"/>
      <c r="D28" s="4"/>
      <c r="E28" s="16"/>
      <c r="F28" s="17" t="str">
        <f t="shared" si="0"/>
        <v/>
      </c>
    </row>
    <row r="29" spans="1:6" s="18" customFormat="1" ht="25.5" customHeight="1">
      <c r="A29" s="79" t="s">
        <v>95</v>
      </c>
      <c r="B29" s="82" t="s">
        <v>119</v>
      </c>
      <c r="C29" s="83"/>
      <c r="D29" s="4"/>
      <c r="E29" s="16"/>
      <c r="F29" s="17" t="str">
        <f t="shared" si="0"/>
        <v/>
      </c>
    </row>
    <row r="30" spans="1:6" s="18" customFormat="1" ht="25.5" customHeight="1">
      <c r="A30" s="79" t="s">
        <v>120</v>
      </c>
      <c r="B30" s="82" t="s">
        <v>121</v>
      </c>
      <c r="C30" s="83" t="s">
        <v>82</v>
      </c>
      <c r="D30" s="4">
        <v>0</v>
      </c>
      <c r="E30" s="16"/>
      <c r="F30" s="17" t="str">
        <f t="shared" si="0"/>
        <v/>
      </c>
    </row>
    <row r="31" spans="1:6" s="18" customFormat="1" ht="25.5" customHeight="1">
      <c r="A31" s="79" t="s">
        <v>122</v>
      </c>
      <c r="B31" s="82" t="s">
        <v>123</v>
      </c>
      <c r="C31" s="83" t="s">
        <v>124</v>
      </c>
      <c r="D31" s="4">
        <v>0</v>
      </c>
      <c r="E31" s="16"/>
      <c r="F31" s="17" t="str">
        <f t="shared" si="0"/>
        <v/>
      </c>
    </row>
    <row r="32" spans="1:6" s="18" customFormat="1" ht="25.5" customHeight="1">
      <c r="A32" s="79">
        <v>207</v>
      </c>
      <c r="B32" s="82" t="s">
        <v>125</v>
      </c>
      <c r="C32" s="83"/>
      <c r="D32" s="4"/>
      <c r="E32" s="16"/>
      <c r="F32" s="17" t="str">
        <f t="shared" si="0"/>
        <v/>
      </c>
    </row>
    <row r="33" spans="1:6" s="18" customFormat="1" ht="25.5" customHeight="1">
      <c r="A33" s="79" t="s">
        <v>126</v>
      </c>
      <c r="B33" s="80" t="s">
        <v>127</v>
      </c>
      <c r="C33" s="83"/>
      <c r="D33" s="4"/>
      <c r="E33" s="16"/>
      <c r="F33" s="17" t="str">
        <f t="shared" si="0"/>
        <v/>
      </c>
    </row>
    <row r="34" spans="1:6" s="18" customFormat="1" ht="25.5" customHeight="1">
      <c r="A34" s="79" t="s">
        <v>95</v>
      </c>
      <c r="B34" s="82" t="s">
        <v>128</v>
      </c>
      <c r="C34" s="84"/>
      <c r="D34" s="4"/>
      <c r="E34" s="16"/>
      <c r="F34" s="17" t="str">
        <f t="shared" si="0"/>
        <v/>
      </c>
    </row>
    <row r="35" spans="1:6" s="18" customFormat="1" ht="25.5" customHeight="1">
      <c r="A35" s="79" t="s">
        <v>129</v>
      </c>
      <c r="B35" s="82" t="s">
        <v>130</v>
      </c>
      <c r="C35" s="83" t="s">
        <v>82</v>
      </c>
      <c r="D35" s="4">
        <v>0</v>
      </c>
      <c r="E35" s="16"/>
      <c r="F35" s="17" t="str">
        <f t="shared" si="0"/>
        <v/>
      </c>
    </row>
    <row r="36" spans="1:6" s="18" customFormat="1" ht="25.5" customHeight="1">
      <c r="A36" s="79" t="s">
        <v>131</v>
      </c>
      <c r="B36" s="82" t="s">
        <v>132</v>
      </c>
      <c r="C36" s="83"/>
      <c r="D36" s="4"/>
      <c r="E36" s="16"/>
      <c r="F36" s="17" t="str">
        <f t="shared" si="0"/>
        <v/>
      </c>
    </row>
    <row r="37" spans="1:6" s="18" customFormat="1" ht="25.5" customHeight="1">
      <c r="A37" s="79" t="s">
        <v>93</v>
      </c>
      <c r="B37" s="82" t="s">
        <v>133</v>
      </c>
      <c r="C37" s="83"/>
      <c r="D37" s="4"/>
      <c r="E37" s="16"/>
      <c r="F37" s="17" t="str">
        <f t="shared" si="0"/>
        <v/>
      </c>
    </row>
    <row r="38" spans="1:6" s="18" customFormat="1" ht="25.5" customHeight="1">
      <c r="A38" s="79" t="s">
        <v>134</v>
      </c>
      <c r="B38" s="82" t="s">
        <v>135</v>
      </c>
      <c r="C38" s="83" t="s">
        <v>82</v>
      </c>
      <c r="D38" s="4">
        <v>0</v>
      </c>
      <c r="E38" s="16"/>
      <c r="F38" s="17" t="str">
        <f t="shared" si="0"/>
        <v/>
      </c>
    </row>
    <row r="39" spans="1:6" s="18" customFormat="1" ht="25.5" customHeight="1">
      <c r="A39" s="79" t="s">
        <v>95</v>
      </c>
      <c r="B39" s="82" t="s">
        <v>128</v>
      </c>
      <c r="C39" s="85"/>
      <c r="D39" s="4"/>
      <c r="E39" s="16"/>
      <c r="F39" s="17" t="str">
        <f t="shared" si="0"/>
        <v/>
      </c>
    </row>
    <row r="40" spans="1:6" s="18" customFormat="1" ht="25.5" customHeight="1">
      <c r="A40" s="79" t="s">
        <v>129</v>
      </c>
      <c r="B40" s="82" t="s">
        <v>130</v>
      </c>
      <c r="C40" s="83" t="s">
        <v>82</v>
      </c>
      <c r="D40" s="4"/>
      <c r="E40" s="16"/>
      <c r="F40" s="17" t="str">
        <f t="shared" si="0"/>
        <v/>
      </c>
    </row>
    <row r="41" spans="1:6" s="18" customFormat="1" ht="25.5" customHeight="1">
      <c r="A41" s="79" t="s">
        <v>136</v>
      </c>
      <c r="B41" s="82" t="s">
        <v>137</v>
      </c>
      <c r="C41" s="83"/>
      <c r="D41" s="4"/>
      <c r="E41" s="16"/>
      <c r="F41" s="17" t="str">
        <f t="shared" si="0"/>
        <v/>
      </c>
    </row>
    <row r="42" spans="1:6" s="18" customFormat="1" ht="25.5" customHeight="1">
      <c r="A42" s="79" t="s">
        <v>138</v>
      </c>
      <c r="B42" s="82" t="s">
        <v>130</v>
      </c>
      <c r="C42" s="83" t="s">
        <v>82</v>
      </c>
      <c r="D42" s="4"/>
      <c r="E42" s="16"/>
      <c r="F42" s="17" t="str">
        <f t="shared" si="0"/>
        <v/>
      </c>
    </row>
    <row r="43" spans="1:6" s="18" customFormat="1" ht="25.5" customHeight="1">
      <c r="A43" s="79">
        <v>208</v>
      </c>
      <c r="B43" s="82" t="s">
        <v>139</v>
      </c>
      <c r="C43" s="83"/>
      <c r="D43" s="4"/>
      <c r="E43" s="16"/>
      <c r="F43" s="17" t="str">
        <f t="shared" si="0"/>
        <v/>
      </c>
    </row>
    <row r="44" spans="1:6" s="18" customFormat="1" ht="25.5" customHeight="1">
      <c r="A44" s="79" t="s">
        <v>140</v>
      </c>
      <c r="B44" s="82" t="s">
        <v>141</v>
      </c>
      <c r="C44" s="83"/>
      <c r="D44" s="4"/>
      <c r="E44" s="16"/>
      <c r="F44" s="17" t="str">
        <f t="shared" si="0"/>
        <v/>
      </c>
    </row>
    <row r="45" spans="1:6" s="18" customFormat="1" ht="25.5" customHeight="1">
      <c r="A45" s="79" t="s">
        <v>142</v>
      </c>
      <c r="B45" s="82" t="s">
        <v>143</v>
      </c>
      <c r="C45" s="83" t="s">
        <v>82</v>
      </c>
      <c r="D45" s="4">
        <v>0</v>
      </c>
      <c r="E45" s="16"/>
      <c r="F45" s="17" t="str">
        <f t="shared" si="0"/>
        <v/>
      </c>
    </row>
    <row r="46" spans="1:6" s="18" customFormat="1" ht="25.5" customHeight="1">
      <c r="A46" s="79" t="s">
        <v>144</v>
      </c>
      <c r="B46" s="82" t="s">
        <v>145</v>
      </c>
      <c r="C46" s="83"/>
      <c r="D46" s="4"/>
      <c r="E46" s="16"/>
      <c r="F46" s="17" t="str">
        <f t="shared" si="0"/>
        <v/>
      </c>
    </row>
    <row r="47" spans="1:6" s="18" customFormat="1" ht="25.5" customHeight="1">
      <c r="A47" s="79" t="s">
        <v>104</v>
      </c>
      <c r="B47" s="82" t="s">
        <v>146</v>
      </c>
      <c r="C47" s="84"/>
      <c r="D47" s="4"/>
      <c r="E47" s="16"/>
      <c r="F47" s="17" t="str">
        <f t="shared" si="0"/>
        <v/>
      </c>
    </row>
    <row r="48" spans="1:6" s="18" customFormat="1" ht="25.5" customHeight="1">
      <c r="A48" s="79" t="s">
        <v>147</v>
      </c>
      <c r="B48" s="82" t="s">
        <v>135</v>
      </c>
      <c r="C48" s="83" t="s">
        <v>82</v>
      </c>
      <c r="D48" s="4">
        <v>0</v>
      </c>
      <c r="E48" s="16"/>
      <c r="F48" s="17" t="str">
        <f t="shared" si="0"/>
        <v/>
      </c>
    </row>
    <row r="49" spans="1:6" s="18" customFormat="1" ht="25.5" customHeight="1">
      <c r="A49" s="79" t="s">
        <v>148</v>
      </c>
      <c r="B49" s="82" t="s">
        <v>149</v>
      </c>
      <c r="C49" s="83"/>
      <c r="D49" s="4"/>
      <c r="E49" s="16"/>
      <c r="F49" s="17" t="str">
        <f t="shared" si="0"/>
        <v/>
      </c>
    </row>
    <row r="50" spans="1:6" s="18" customFormat="1" ht="25.5" customHeight="1">
      <c r="A50" s="79" t="s">
        <v>104</v>
      </c>
      <c r="B50" s="82" t="s">
        <v>150</v>
      </c>
      <c r="C50" s="83"/>
      <c r="D50" s="4"/>
      <c r="E50" s="16"/>
      <c r="F50" s="17" t="str">
        <f t="shared" si="0"/>
        <v/>
      </c>
    </row>
    <row r="51" spans="1:6" s="18" customFormat="1" ht="25.5" customHeight="1">
      <c r="A51" s="79" t="s">
        <v>147</v>
      </c>
      <c r="B51" s="82" t="s">
        <v>130</v>
      </c>
      <c r="C51" s="83" t="s">
        <v>82</v>
      </c>
      <c r="D51" s="4">
        <v>0</v>
      </c>
      <c r="E51" s="16"/>
      <c r="F51" s="17" t="str">
        <f t="shared" si="0"/>
        <v/>
      </c>
    </row>
    <row r="52" spans="1:6" s="18" customFormat="1" ht="25.5" customHeight="1">
      <c r="A52" s="79" t="s">
        <v>93</v>
      </c>
      <c r="B52" s="82" t="s">
        <v>151</v>
      </c>
      <c r="C52" s="83"/>
      <c r="D52" s="4"/>
      <c r="E52" s="16"/>
      <c r="F52" s="17" t="str">
        <f t="shared" si="0"/>
        <v/>
      </c>
    </row>
    <row r="53" spans="1:6" s="18" customFormat="1" ht="25.5" customHeight="1">
      <c r="A53" s="79" t="s">
        <v>134</v>
      </c>
      <c r="B53" s="82" t="s">
        <v>130</v>
      </c>
      <c r="C53" s="83" t="s">
        <v>82</v>
      </c>
      <c r="D53" s="4">
        <v>0</v>
      </c>
      <c r="E53" s="16"/>
      <c r="F53" s="17" t="str">
        <f t="shared" si="0"/>
        <v/>
      </c>
    </row>
    <row r="54" spans="1:6" s="18" customFormat="1" ht="25.5" customHeight="1">
      <c r="A54" s="79">
        <v>215</v>
      </c>
      <c r="B54" s="82" t="s">
        <v>152</v>
      </c>
      <c r="C54" s="83"/>
      <c r="D54" s="4"/>
      <c r="E54" s="16"/>
      <c r="F54" s="17" t="str">
        <f t="shared" si="0"/>
        <v/>
      </c>
    </row>
    <row r="55" spans="1:6" s="18" customFormat="1" ht="25.5" customHeight="1">
      <c r="A55" s="79" t="s">
        <v>153</v>
      </c>
      <c r="B55" s="82" t="s">
        <v>154</v>
      </c>
      <c r="C55" s="83"/>
      <c r="D55" s="4"/>
      <c r="E55" s="16"/>
      <c r="F55" s="17" t="str">
        <f t="shared" si="0"/>
        <v/>
      </c>
    </row>
    <row r="56" spans="1:6" s="18" customFormat="1" ht="25.5" customHeight="1">
      <c r="A56" s="79" t="s">
        <v>93</v>
      </c>
      <c r="B56" s="82" t="s">
        <v>155</v>
      </c>
      <c r="C56" s="83"/>
      <c r="D56" s="4"/>
      <c r="E56" s="16"/>
      <c r="F56" s="17" t="str">
        <f t="shared" si="0"/>
        <v/>
      </c>
    </row>
    <row r="57" spans="1:6" s="18" customFormat="1" ht="25.5" customHeight="1">
      <c r="A57" s="79" t="s">
        <v>134</v>
      </c>
      <c r="B57" s="82" t="s">
        <v>130</v>
      </c>
      <c r="C57" s="83" t="s">
        <v>82</v>
      </c>
      <c r="D57" s="4">
        <v>0</v>
      </c>
      <c r="E57" s="16"/>
      <c r="F57" s="17" t="str">
        <f t="shared" si="0"/>
        <v/>
      </c>
    </row>
    <row r="58" spans="1:6" s="18" customFormat="1" ht="25.5" customHeight="1">
      <c r="A58" s="79" t="s">
        <v>156</v>
      </c>
      <c r="B58" s="82" t="s">
        <v>157</v>
      </c>
      <c r="C58" s="83"/>
      <c r="D58" s="4"/>
      <c r="E58" s="16"/>
      <c r="F58" s="17" t="str">
        <f t="shared" si="0"/>
        <v/>
      </c>
    </row>
    <row r="59" spans="1:6" s="18" customFormat="1" ht="25.5" customHeight="1">
      <c r="A59" s="79" t="s">
        <v>104</v>
      </c>
      <c r="B59" s="82" t="s">
        <v>135</v>
      </c>
      <c r="C59" s="83" t="s">
        <v>82</v>
      </c>
      <c r="D59" s="4">
        <v>0</v>
      </c>
      <c r="E59" s="16"/>
      <c r="F59" s="17" t="str">
        <f t="shared" si="0"/>
        <v/>
      </c>
    </row>
    <row r="60" spans="1:6" s="18" customFormat="1" ht="25.5" customHeight="1">
      <c r="A60" s="79" t="s">
        <v>93</v>
      </c>
      <c r="B60" s="82" t="s">
        <v>158</v>
      </c>
      <c r="C60" s="83"/>
      <c r="D60" s="4"/>
      <c r="E60" s="16"/>
      <c r="F60" s="17" t="str">
        <f t="shared" si="0"/>
        <v/>
      </c>
    </row>
    <row r="61" spans="1:6" s="18" customFormat="1" ht="25.5" customHeight="1">
      <c r="A61" s="79" t="s">
        <v>134</v>
      </c>
      <c r="B61" s="82" t="s">
        <v>130</v>
      </c>
      <c r="C61" s="83" t="s">
        <v>82</v>
      </c>
      <c r="D61" s="4">
        <v>0</v>
      </c>
      <c r="E61" s="16"/>
      <c r="F61" s="17" t="str">
        <f t="shared" si="0"/>
        <v/>
      </c>
    </row>
    <row r="62" spans="1:6" s="18" customFormat="1" ht="25.5" customHeight="1">
      <c r="A62" s="79" t="s">
        <v>95</v>
      </c>
      <c r="B62" s="82" t="s">
        <v>159</v>
      </c>
      <c r="C62" s="83" t="s">
        <v>82</v>
      </c>
      <c r="D62" s="4">
        <v>0</v>
      </c>
      <c r="E62" s="16"/>
      <c r="F62" s="17" t="str">
        <f t="shared" si="0"/>
        <v/>
      </c>
    </row>
    <row r="63" spans="1:6" s="18" customFormat="1" ht="25.5" customHeight="1">
      <c r="A63" s="79" t="s">
        <v>136</v>
      </c>
      <c r="B63" s="80" t="s">
        <v>160</v>
      </c>
      <c r="C63" s="83"/>
      <c r="D63" s="4"/>
      <c r="E63" s="16"/>
      <c r="F63" s="17" t="str">
        <f t="shared" si="0"/>
        <v/>
      </c>
    </row>
    <row r="64" spans="1:6" s="18" customFormat="1" ht="25.5" customHeight="1">
      <c r="A64" s="79" t="s">
        <v>134</v>
      </c>
      <c r="B64" s="82" t="s">
        <v>161</v>
      </c>
      <c r="C64" s="83" t="s">
        <v>82</v>
      </c>
      <c r="D64" s="4">
        <v>0</v>
      </c>
      <c r="E64" s="16"/>
      <c r="F64" s="17" t="str">
        <f t="shared" si="0"/>
        <v/>
      </c>
    </row>
    <row r="65" spans="1:7" s="18" customFormat="1" ht="25.5" customHeight="1">
      <c r="A65" s="79" t="s">
        <v>162</v>
      </c>
      <c r="B65" s="82" t="s">
        <v>163</v>
      </c>
      <c r="C65" s="83" t="s">
        <v>164</v>
      </c>
      <c r="D65" s="4">
        <v>0</v>
      </c>
      <c r="E65" s="16"/>
      <c r="F65" s="17" t="str">
        <f t="shared" si="0"/>
        <v/>
      </c>
    </row>
    <row r="66" spans="1:7" s="18" customFormat="1" ht="25.5" customHeight="1">
      <c r="A66" s="79" t="s">
        <v>165</v>
      </c>
      <c r="B66" s="80" t="s">
        <v>166</v>
      </c>
      <c r="C66" s="86" t="s">
        <v>167</v>
      </c>
      <c r="D66" s="4">
        <v>3</v>
      </c>
      <c r="E66" s="16"/>
      <c r="F66" s="17" t="str">
        <f t="shared" si="0"/>
        <v/>
      </c>
    </row>
    <row r="67" spans="1:7" s="18" customFormat="1" ht="25.5" customHeight="1">
      <c r="A67" s="79" t="s">
        <v>168</v>
      </c>
      <c r="B67" s="80" t="s">
        <v>169</v>
      </c>
      <c r="C67" s="86" t="s">
        <v>167</v>
      </c>
      <c r="D67" s="4">
        <v>1</v>
      </c>
      <c r="E67" s="16"/>
      <c r="F67" s="17" t="str">
        <f t="shared" si="0"/>
        <v/>
      </c>
    </row>
    <row r="68" spans="1:7" s="18" customFormat="1" ht="25.5" customHeight="1">
      <c r="A68" s="79" t="s">
        <v>170</v>
      </c>
      <c r="B68" s="82" t="s">
        <v>171</v>
      </c>
      <c r="C68" s="86" t="s">
        <v>167</v>
      </c>
      <c r="D68" s="4">
        <v>1</v>
      </c>
      <c r="E68" s="16"/>
      <c r="F68" s="17" t="str">
        <f t="shared" si="0"/>
        <v/>
      </c>
    </row>
    <row r="69" spans="1:7" ht="25.5" customHeight="1">
      <c r="A69" s="96" t="s">
        <v>65</v>
      </c>
      <c r="B69" s="97"/>
      <c r="C69" s="97"/>
      <c r="D69" s="97"/>
      <c r="E69" s="97"/>
      <c r="F69" s="10">
        <f>SUM(F5:F68)</f>
        <v>0</v>
      </c>
      <c r="G69" s="14"/>
    </row>
    <row r="70" spans="1:7" ht="12">
      <c r="D70" s="64"/>
      <c r="E70" s="66"/>
      <c r="F70" s="67"/>
      <c r="G70" s="14"/>
    </row>
    <row r="71" spans="1:7" ht="12">
      <c r="D71" s="64"/>
      <c r="E71" s="66"/>
      <c r="F71" s="67"/>
      <c r="G71" s="14"/>
    </row>
    <row r="72" spans="1:7" ht="12">
      <c r="D72" s="64"/>
      <c r="E72" s="66"/>
      <c r="F72" s="67"/>
      <c r="G72" s="14"/>
    </row>
    <row r="73" spans="1:7" ht="12">
      <c r="A73" s="68"/>
      <c r="B73" s="69"/>
      <c r="C73" s="68"/>
      <c r="D73" s="64"/>
      <c r="E73" s="66"/>
      <c r="F73" s="67"/>
      <c r="G73" s="14"/>
    </row>
    <row r="74" spans="1:7" ht="12">
      <c r="D74" s="64"/>
      <c r="E74" s="66"/>
      <c r="F74" s="67"/>
      <c r="G74" s="14"/>
    </row>
    <row r="75" spans="1:7" ht="12">
      <c r="D75" s="64"/>
      <c r="E75" s="66"/>
      <c r="F75" s="67"/>
      <c r="G75" s="14"/>
    </row>
    <row r="76" spans="1:7" ht="12">
      <c r="D76" s="64"/>
      <c r="E76" s="66"/>
      <c r="F76" s="67"/>
      <c r="G76" s="14"/>
    </row>
    <row r="77" spans="1:7" ht="12">
      <c r="D77" s="64"/>
      <c r="E77" s="66"/>
      <c r="F77" s="67"/>
      <c r="G77" s="14"/>
    </row>
    <row r="78" spans="1:7" ht="12">
      <c r="D78" s="64"/>
      <c r="E78" s="66"/>
      <c r="F78" s="67"/>
      <c r="G78" s="14"/>
    </row>
    <row r="79" spans="1:7" ht="12">
      <c r="D79" s="64"/>
      <c r="E79" s="66"/>
      <c r="F79" s="67"/>
      <c r="G79" s="14"/>
    </row>
    <row r="80" spans="1: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row r="208" spans="4:7" ht="12">
      <c r="D208" s="64"/>
      <c r="E208" s="66"/>
      <c r="F208" s="67"/>
      <c r="G208" s="14"/>
    </row>
    <row r="209" spans="4:7" ht="12">
      <c r="D209" s="64"/>
      <c r="E209" s="66"/>
      <c r="F209" s="67"/>
      <c r="G209" s="14"/>
    </row>
    <row r="210" spans="4:7" ht="12">
      <c r="D210" s="64"/>
      <c r="E210" s="66"/>
      <c r="F210" s="67"/>
      <c r="G210" s="14"/>
    </row>
    <row r="211" spans="4:7" ht="12">
      <c r="D211" s="64"/>
      <c r="E211" s="66"/>
      <c r="F211" s="67"/>
      <c r="G211" s="14"/>
    </row>
    <row r="212" spans="4:7" ht="12">
      <c r="D212" s="64"/>
      <c r="E212" s="66"/>
      <c r="F212" s="67"/>
      <c r="G212" s="14"/>
    </row>
    <row r="213" spans="4:7" ht="12">
      <c r="D213" s="64"/>
      <c r="E213" s="66"/>
      <c r="F213" s="67"/>
      <c r="G213" s="14"/>
    </row>
    <row r="214" spans="4:7" ht="12">
      <c r="D214" s="64"/>
      <c r="E214" s="66"/>
      <c r="F214" s="67"/>
      <c r="G214" s="14"/>
    </row>
    <row r="215" spans="4:7" ht="12">
      <c r="D215" s="64"/>
      <c r="E215" s="66"/>
      <c r="F215" s="67"/>
      <c r="G215" s="14"/>
    </row>
    <row r="216" spans="4:7" ht="12">
      <c r="D216" s="64"/>
      <c r="E216" s="66"/>
      <c r="F216" s="67"/>
      <c r="G216" s="14"/>
    </row>
    <row r="217" spans="4:7" ht="12">
      <c r="D217" s="64"/>
      <c r="E217" s="66"/>
      <c r="F217" s="67"/>
      <c r="G217" s="14"/>
    </row>
    <row r="218" spans="4:7" ht="12">
      <c r="D218" s="64"/>
      <c r="E218" s="66"/>
      <c r="F218" s="67"/>
      <c r="G218" s="14"/>
    </row>
    <row r="219" spans="4:7" ht="12">
      <c r="D219" s="64"/>
      <c r="E219" s="66"/>
      <c r="F219" s="67"/>
      <c r="G219" s="14"/>
    </row>
    <row r="220" spans="4:7" ht="12">
      <c r="D220" s="64"/>
      <c r="E220" s="66"/>
      <c r="F220" s="67"/>
      <c r="G220" s="14"/>
    </row>
    <row r="221" spans="4:7" ht="12">
      <c r="D221" s="64"/>
      <c r="E221" s="66"/>
      <c r="F221" s="67"/>
      <c r="G221" s="14"/>
    </row>
    <row r="222" spans="4:7" ht="12">
      <c r="D222" s="64"/>
      <c r="E222" s="66"/>
      <c r="F222" s="67"/>
      <c r="G222" s="14"/>
    </row>
    <row r="223" spans="4:7" ht="12">
      <c r="D223" s="64"/>
      <c r="E223" s="66"/>
      <c r="F223" s="67"/>
      <c r="G223" s="14"/>
    </row>
    <row r="224" spans="4:7" ht="12">
      <c r="D224" s="64"/>
      <c r="E224" s="66"/>
      <c r="F224" s="67"/>
      <c r="G224" s="14"/>
    </row>
    <row r="225" spans="4:7" ht="12">
      <c r="D225" s="64"/>
      <c r="E225" s="66"/>
      <c r="F225" s="67"/>
      <c r="G225" s="14"/>
    </row>
    <row r="226" spans="4:7" ht="12">
      <c r="D226" s="64"/>
      <c r="E226" s="66"/>
      <c r="F226" s="67"/>
      <c r="G226" s="14"/>
    </row>
    <row r="227" spans="4:7" ht="12">
      <c r="D227" s="64"/>
      <c r="E227" s="66"/>
      <c r="F227" s="67"/>
      <c r="G227" s="14"/>
    </row>
    <row r="228" spans="4:7" ht="12">
      <c r="D228" s="64"/>
      <c r="E228" s="66"/>
      <c r="F228" s="67"/>
      <c r="G228" s="14"/>
    </row>
  </sheetData>
  <sheetProtection password="C6D1" sheet="1" objects="1" scenarios="1" formatCells="0" formatColumns="0" formatRows="0"/>
  <mergeCells count="3">
    <mergeCell ref="A1:F1"/>
    <mergeCell ref="A2:F2"/>
    <mergeCell ref="A69:E69"/>
  </mergeCells>
  <phoneticPr fontId="2" type="noConversion"/>
  <dataValidations count="2">
    <dataValidation imeMode="on" allowBlank="1" showInputMessage="1" showErrorMessage="1" sqref="B4 B65"/>
    <dataValidation imeMode="off" allowBlank="1" showInputMessage="1" showErrorMessage="1" sqref="A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G207"/>
  <sheetViews>
    <sheetView showGridLines="0" showZeros="0" view="pageBreakPreview" zoomScaleNormal="100" workbookViewId="0">
      <pane ySplit="4" topLeftCell="A5" activePane="bottomLeft" state="frozen"/>
      <selection activeCell="A37" sqref="A37"/>
      <selection pane="bottomLeft" activeCell="B6" sqref="B6"/>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2" t="s">
        <v>57</v>
      </c>
      <c r="B1" s="92"/>
      <c r="C1" s="92"/>
      <c r="D1" s="92"/>
      <c r="E1" s="92"/>
      <c r="F1" s="92"/>
    </row>
    <row r="2" spans="1:6" s="18" customFormat="1" ht="22.5" customHeight="1">
      <c r="A2" s="93" t="s">
        <v>72</v>
      </c>
      <c r="B2" s="93"/>
      <c r="C2" s="93"/>
      <c r="D2" s="93"/>
      <c r="E2" s="93"/>
      <c r="F2" s="93"/>
    </row>
    <row r="3" spans="1:6" s="25" customFormat="1" ht="18" customHeight="1">
      <c r="A3" s="57" t="str">
        <f>汇总表!A3</f>
        <v>合同段编号：YHSG</v>
      </c>
      <c r="B3" s="49"/>
      <c r="C3" s="11"/>
      <c r="D3" s="12"/>
      <c r="E3" s="24"/>
      <c r="F3" s="58" t="s">
        <v>58</v>
      </c>
    </row>
    <row r="4" spans="1:6" s="14" customFormat="1" ht="26.25" customHeight="1">
      <c r="A4" s="61" t="s">
        <v>59</v>
      </c>
      <c r="B4" s="62" t="s">
        <v>60</v>
      </c>
      <c r="C4" s="61" t="s">
        <v>61</v>
      </c>
      <c r="D4" s="61" t="s">
        <v>62</v>
      </c>
      <c r="E4" s="63" t="s">
        <v>63</v>
      </c>
      <c r="F4" s="15" t="s">
        <v>64</v>
      </c>
    </row>
    <row r="5" spans="1:6" s="18" customFormat="1" ht="26.25" customHeight="1">
      <c r="A5" s="79">
        <v>302</v>
      </c>
      <c r="B5" s="80" t="s">
        <v>119</v>
      </c>
      <c r="C5" s="83"/>
      <c r="D5" s="15"/>
      <c r="E5" s="16"/>
      <c r="F5" s="17" t="str">
        <f t="shared" ref="F5:F47" si="0">IF(E5&gt;0,ROUND(D5*E5,0),"")</f>
        <v/>
      </c>
    </row>
    <row r="6" spans="1:6" s="18" customFormat="1" ht="26.25" customHeight="1">
      <c r="A6" s="79" t="s">
        <v>172</v>
      </c>
      <c r="B6" s="80" t="s">
        <v>121</v>
      </c>
      <c r="C6" s="83"/>
      <c r="D6" s="4"/>
      <c r="E6" s="16"/>
      <c r="F6" s="17" t="str">
        <f t="shared" si="0"/>
        <v/>
      </c>
    </row>
    <row r="7" spans="1:6" s="18" customFormat="1" ht="26.25" customHeight="1">
      <c r="A7" s="79" t="s">
        <v>104</v>
      </c>
      <c r="B7" s="82" t="s">
        <v>173</v>
      </c>
      <c r="C7" s="83" t="s">
        <v>124</v>
      </c>
      <c r="D7" s="4">
        <v>0</v>
      </c>
      <c r="E7" s="16"/>
      <c r="F7" s="17" t="str">
        <f t="shared" si="0"/>
        <v/>
      </c>
    </row>
    <row r="8" spans="1:6" s="18" customFormat="1" ht="26.25" customHeight="1">
      <c r="A8" s="79">
        <v>304</v>
      </c>
      <c r="B8" s="82" t="s">
        <v>174</v>
      </c>
      <c r="C8" s="83"/>
      <c r="D8" s="4"/>
      <c r="E8" s="16"/>
      <c r="F8" s="17" t="str">
        <f t="shared" si="0"/>
        <v/>
      </c>
    </row>
    <row r="9" spans="1:6" s="18" customFormat="1" ht="26.25" customHeight="1">
      <c r="A9" s="79" t="s">
        <v>175</v>
      </c>
      <c r="B9" s="80" t="s">
        <v>176</v>
      </c>
      <c r="C9" s="83"/>
      <c r="D9" s="4"/>
      <c r="E9" s="16"/>
      <c r="F9" s="17" t="str">
        <f t="shared" si="0"/>
        <v/>
      </c>
    </row>
    <row r="10" spans="1:6" s="18" customFormat="1" ht="26.25" customHeight="1">
      <c r="A10" s="79" t="s">
        <v>104</v>
      </c>
      <c r="B10" s="82" t="s">
        <v>173</v>
      </c>
      <c r="C10" s="83" t="s">
        <v>124</v>
      </c>
      <c r="D10" s="4"/>
      <c r="E10" s="16"/>
      <c r="F10" s="17" t="str">
        <f t="shared" si="0"/>
        <v/>
      </c>
    </row>
    <row r="11" spans="1:6" s="18" customFormat="1" ht="26.25" customHeight="1">
      <c r="A11" s="79" t="s">
        <v>93</v>
      </c>
      <c r="B11" s="82" t="s">
        <v>177</v>
      </c>
      <c r="C11" s="83" t="s">
        <v>124</v>
      </c>
      <c r="D11" s="4"/>
      <c r="E11" s="16"/>
      <c r="F11" s="17" t="str">
        <f t="shared" si="0"/>
        <v/>
      </c>
    </row>
    <row r="12" spans="1:6" s="18" customFormat="1" ht="26.25" customHeight="1">
      <c r="A12" s="79" t="s">
        <v>178</v>
      </c>
      <c r="B12" s="82" t="s">
        <v>179</v>
      </c>
      <c r="C12" s="83"/>
      <c r="D12" s="4"/>
      <c r="E12" s="16"/>
      <c r="F12" s="17" t="str">
        <f t="shared" si="0"/>
        <v/>
      </c>
    </row>
    <row r="13" spans="1:6" s="18" customFormat="1" ht="26.25" customHeight="1">
      <c r="A13" s="79" t="s">
        <v>104</v>
      </c>
      <c r="B13" s="82" t="s">
        <v>173</v>
      </c>
      <c r="C13" s="83" t="s">
        <v>124</v>
      </c>
      <c r="D13" s="19">
        <v>14922</v>
      </c>
      <c r="E13" s="16"/>
      <c r="F13" s="17" t="str">
        <f t="shared" si="0"/>
        <v/>
      </c>
    </row>
    <row r="14" spans="1:6" s="18" customFormat="1" ht="26.25" customHeight="1">
      <c r="A14" s="79" t="s">
        <v>93</v>
      </c>
      <c r="B14" s="82" t="s">
        <v>180</v>
      </c>
      <c r="C14" s="83" t="s">
        <v>124</v>
      </c>
      <c r="D14" s="19"/>
      <c r="E14" s="16"/>
      <c r="F14" s="17" t="str">
        <f t="shared" si="0"/>
        <v/>
      </c>
    </row>
    <row r="15" spans="1:6" s="18" customFormat="1" ht="26.25" customHeight="1">
      <c r="A15" s="79" t="s">
        <v>181</v>
      </c>
      <c r="B15" s="82" t="s">
        <v>182</v>
      </c>
      <c r="C15" s="83"/>
      <c r="D15" s="19"/>
      <c r="E15" s="16"/>
      <c r="F15" s="17" t="str">
        <f t="shared" si="0"/>
        <v/>
      </c>
    </row>
    <row r="16" spans="1:6" s="18" customFormat="1" ht="26.25" customHeight="1">
      <c r="A16" s="79" t="s">
        <v>104</v>
      </c>
      <c r="B16" s="82" t="s">
        <v>173</v>
      </c>
      <c r="C16" s="83" t="s">
        <v>124</v>
      </c>
      <c r="D16" s="19">
        <v>0</v>
      </c>
      <c r="E16" s="16"/>
      <c r="F16" s="17" t="str">
        <f t="shared" si="0"/>
        <v/>
      </c>
    </row>
    <row r="17" spans="1:6" s="18" customFormat="1" ht="26.25" customHeight="1">
      <c r="A17" s="79">
        <v>308</v>
      </c>
      <c r="B17" s="82" t="s">
        <v>183</v>
      </c>
      <c r="C17" s="83"/>
      <c r="D17" s="19"/>
      <c r="E17" s="16"/>
      <c r="F17" s="17" t="str">
        <f t="shared" si="0"/>
        <v/>
      </c>
    </row>
    <row r="18" spans="1:6" s="18" customFormat="1" ht="26.25" customHeight="1">
      <c r="A18" s="79" t="s">
        <v>184</v>
      </c>
      <c r="B18" s="82" t="s">
        <v>185</v>
      </c>
      <c r="C18" s="83" t="s">
        <v>124</v>
      </c>
      <c r="D18" s="19">
        <v>14922</v>
      </c>
      <c r="E18" s="16"/>
      <c r="F18" s="17" t="str">
        <f t="shared" si="0"/>
        <v/>
      </c>
    </row>
    <row r="19" spans="1:6" s="18" customFormat="1" ht="26.25" customHeight="1">
      <c r="A19" s="79" t="s">
        <v>186</v>
      </c>
      <c r="B19" s="82" t="s">
        <v>187</v>
      </c>
      <c r="C19" s="83" t="s">
        <v>124</v>
      </c>
      <c r="D19" s="19">
        <v>1222</v>
      </c>
      <c r="E19" s="16"/>
      <c r="F19" s="17" t="str">
        <f t="shared" si="0"/>
        <v/>
      </c>
    </row>
    <row r="20" spans="1:6" s="18" customFormat="1" ht="26.25" customHeight="1">
      <c r="A20" s="79">
        <v>309</v>
      </c>
      <c r="B20" s="82" t="s">
        <v>188</v>
      </c>
      <c r="C20" s="83"/>
      <c r="D20" s="19"/>
      <c r="E20" s="16"/>
      <c r="F20" s="17" t="str">
        <f t="shared" si="0"/>
        <v/>
      </c>
    </row>
    <row r="21" spans="1:6" s="18" customFormat="1" ht="26.25" customHeight="1">
      <c r="A21" s="79" t="s">
        <v>189</v>
      </c>
      <c r="B21" s="82" t="s">
        <v>190</v>
      </c>
      <c r="C21" s="83"/>
      <c r="D21" s="4"/>
      <c r="E21" s="16"/>
      <c r="F21" s="17" t="str">
        <f t="shared" si="0"/>
        <v/>
      </c>
    </row>
    <row r="22" spans="1:6" s="18" customFormat="1" ht="26.25" customHeight="1">
      <c r="A22" s="79" t="s">
        <v>104</v>
      </c>
      <c r="B22" s="82" t="s">
        <v>191</v>
      </c>
      <c r="C22" s="83" t="s">
        <v>124</v>
      </c>
      <c r="D22" s="4">
        <v>0</v>
      </c>
      <c r="E22" s="16"/>
      <c r="F22" s="17" t="str">
        <f t="shared" si="0"/>
        <v/>
      </c>
    </row>
    <row r="23" spans="1:6" s="18" customFormat="1" ht="26.25" customHeight="1">
      <c r="A23" s="79" t="s">
        <v>192</v>
      </c>
      <c r="B23" s="82" t="s">
        <v>193</v>
      </c>
      <c r="C23" s="83" t="s">
        <v>124</v>
      </c>
      <c r="D23" s="4">
        <v>0</v>
      </c>
      <c r="E23" s="16"/>
      <c r="F23" s="17" t="str">
        <f t="shared" si="0"/>
        <v/>
      </c>
    </row>
    <row r="24" spans="1:6" s="18" customFormat="1" ht="26.25" customHeight="1">
      <c r="A24" s="79">
        <v>310</v>
      </c>
      <c r="B24" s="82" t="s">
        <v>194</v>
      </c>
      <c r="C24" s="83"/>
      <c r="D24" s="4"/>
      <c r="E24" s="16"/>
      <c r="F24" s="17" t="str">
        <f t="shared" si="0"/>
        <v/>
      </c>
    </row>
    <row r="25" spans="1:6" s="18" customFormat="1" ht="26.25" customHeight="1">
      <c r="A25" s="79" t="s">
        <v>195</v>
      </c>
      <c r="B25" s="82" t="s">
        <v>196</v>
      </c>
      <c r="C25" s="83"/>
      <c r="D25" s="4"/>
      <c r="E25" s="16"/>
      <c r="F25" s="17" t="str">
        <f t="shared" si="0"/>
        <v/>
      </c>
    </row>
    <row r="26" spans="1:6" s="18" customFormat="1" ht="26.25" customHeight="1">
      <c r="A26" s="79" t="s">
        <v>104</v>
      </c>
      <c r="B26" s="80" t="s">
        <v>197</v>
      </c>
      <c r="C26" s="83" t="s">
        <v>124</v>
      </c>
      <c r="D26" s="4">
        <v>0</v>
      </c>
      <c r="E26" s="16"/>
      <c r="F26" s="17" t="str">
        <f t="shared" si="0"/>
        <v/>
      </c>
    </row>
    <row r="27" spans="1:6" s="18" customFormat="1" ht="26.25" customHeight="1">
      <c r="A27" s="79" t="s">
        <v>93</v>
      </c>
      <c r="B27" s="80" t="s">
        <v>198</v>
      </c>
      <c r="C27" s="83" t="s">
        <v>124</v>
      </c>
      <c r="D27" s="4">
        <v>208841</v>
      </c>
      <c r="E27" s="16"/>
      <c r="F27" s="17" t="str">
        <f t="shared" si="0"/>
        <v/>
      </c>
    </row>
    <row r="28" spans="1:6" s="18" customFormat="1" ht="26.25" customHeight="1">
      <c r="A28" s="79">
        <v>311</v>
      </c>
      <c r="B28" s="82" t="s">
        <v>199</v>
      </c>
      <c r="C28" s="83"/>
      <c r="D28" s="4"/>
      <c r="E28" s="16"/>
      <c r="F28" s="17" t="str">
        <f t="shared" si="0"/>
        <v/>
      </c>
    </row>
    <row r="29" spans="1:6" s="18" customFormat="1" ht="26.25" customHeight="1">
      <c r="A29" s="79" t="s">
        <v>200</v>
      </c>
      <c r="B29" s="82" t="s">
        <v>201</v>
      </c>
      <c r="C29" s="83"/>
      <c r="D29" s="4"/>
      <c r="E29" s="16"/>
      <c r="F29" s="17" t="str">
        <f t="shared" si="0"/>
        <v/>
      </c>
    </row>
    <row r="30" spans="1:6" s="18" customFormat="1" ht="26.25" customHeight="1">
      <c r="A30" s="79" t="s">
        <v>104</v>
      </c>
      <c r="B30" s="82" t="s">
        <v>191</v>
      </c>
      <c r="C30" s="83" t="s">
        <v>124</v>
      </c>
      <c r="D30" s="4">
        <v>214233</v>
      </c>
      <c r="E30" s="16"/>
      <c r="F30" s="17" t="str">
        <f t="shared" si="0"/>
        <v/>
      </c>
    </row>
    <row r="31" spans="1:6" s="18" customFormat="1" ht="26.25" customHeight="1">
      <c r="A31" s="79" t="s">
        <v>192</v>
      </c>
      <c r="B31" s="82" t="s">
        <v>193</v>
      </c>
      <c r="C31" s="83" t="s">
        <v>124</v>
      </c>
      <c r="D31" s="4">
        <v>21239</v>
      </c>
      <c r="E31" s="16"/>
      <c r="F31" s="17" t="str">
        <f t="shared" si="0"/>
        <v/>
      </c>
    </row>
    <row r="32" spans="1:6" s="18" customFormat="1" ht="26.25" customHeight="1">
      <c r="A32" s="79">
        <v>312</v>
      </c>
      <c r="B32" s="82" t="s">
        <v>202</v>
      </c>
      <c r="C32" s="83"/>
      <c r="D32" s="4"/>
      <c r="E32" s="16"/>
      <c r="F32" s="17" t="str">
        <f t="shared" si="0"/>
        <v/>
      </c>
    </row>
    <row r="33" spans="1:7" s="18" customFormat="1" ht="26.25" customHeight="1">
      <c r="A33" s="79" t="s">
        <v>203</v>
      </c>
      <c r="B33" s="82" t="s">
        <v>202</v>
      </c>
      <c r="C33" s="83"/>
      <c r="D33" s="4"/>
      <c r="E33" s="16"/>
      <c r="F33" s="17" t="str">
        <f t="shared" si="0"/>
        <v/>
      </c>
    </row>
    <row r="34" spans="1:7" s="18" customFormat="1" ht="26.25" customHeight="1">
      <c r="A34" s="79" t="s">
        <v>104</v>
      </c>
      <c r="B34" s="82" t="s">
        <v>173</v>
      </c>
      <c r="C34" s="83" t="s">
        <v>82</v>
      </c>
      <c r="D34" s="4">
        <v>0</v>
      </c>
      <c r="E34" s="16"/>
      <c r="F34" s="17" t="str">
        <f t="shared" si="0"/>
        <v/>
      </c>
    </row>
    <row r="35" spans="1:7" s="18" customFormat="1" ht="26.25" customHeight="1">
      <c r="A35" s="79" t="s">
        <v>204</v>
      </c>
      <c r="B35" s="82" t="s">
        <v>205</v>
      </c>
      <c r="C35" s="83"/>
      <c r="D35" s="4"/>
      <c r="E35" s="16"/>
      <c r="F35" s="17" t="str">
        <f t="shared" si="0"/>
        <v/>
      </c>
    </row>
    <row r="36" spans="1:7" s="18" customFormat="1" ht="26.25" customHeight="1">
      <c r="A36" s="79" t="s">
        <v>104</v>
      </c>
      <c r="B36" s="82" t="s">
        <v>163</v>
      </c>
      <c r="C36" s="83" t="s">
        <v>164</v>
      </c>
      <c r="D36" s="4">
        <v>0</v>
      </c>
      <c r="E36" s="16"/>
      <c r="F36" s="17" t="str">
        <f t="shared" si="0"/>
        <v/>
      </c>
    </row>
    <row r="37" spans="1:7" s="18" customFormat="1" ht="26.25" customHeight="1">
      <c r="A37" s="79" t="s">
        <v>93</v>
      </c>
      <c r="B37" s="82" t="s">
        <v>206</v>
      </c>
      <c r="C37" s="83" t="s">
        <v>164</v>
      </c>
      <c r="D37" s="4">
        <v>0</v>
      </c>
      <c r="E37" s="16"/>
      <c r="F37" s="17" t="str">
        <f t="shared" si="0"/>
        <v/>
      </c>
    </row>
    <row r="38" spans="1:7" s="18" customFormat="1" ht="26.25" customHeight="1">
      <c r="A38" s="79">
        <v>313</v>
      </c>
      <c r="B38" s="82" t="s">
        <v>207</v>
      </c>
      <c r="C38" s="83"/>
      <c r="D38" s="4"/>
      <c r="E38" s="16"/>
      <c r="F38" s="17" t="str">
        <f t="shared" si="0"/>
        <v/>
      </c>
    </row>
    <row r="39" spans="1:7" s="18" customFormat="1" ht="26.25" customHeight="1">
      <c r="A39" s="79" t="s">
        <v>208</v>
      </c>
      <c r="B39" s="80" t="s">
        <v>209</v>
      </c>
      <c r="C39" s="83" t="s">
        <v>82</v>
      </c>
      <c r="D39" s="4">
        <v>2679</v>
      </c>
      <c r="E39" s="16"/>
      <c r="F39" s="17" t="str">
        <f t="shared" si="0"/>
        <v/>
      </c>
    </row>
    <row r="40" spans="1:7" s="18" customFormat="1" ht="26.25" customHeight="1">
      <c r="A40" s="79" t="s">
        <v>210</v>
      </c>
      <c r="B40" s="80" t="s">
        <v>211</v>
      </c>
      <c r="C40" s="83" t="s">
        <v>82</v>
      </c>
      <c r="D40" s="4">
        <v>1333</v>
      </c>
      <c r="E40" s="16"/>
      <c r="F40" s="17" t="str">
        <f t="shared" si="0"/>
        <v/>
      </c>
    </row>
    <row r="41" spans="1:7" s="18" customFormat="1" ht="26.25" customHeight="1">
      <c r="A41" s="79" t="s">
        <v>212</v>
      </c>
      <c r="B41" s="80" t="s">
        <v>213</v>
      </c>
      <c r="C41" s="83"/>
      <c r="D41" s="19"/>
      <c r="E41" s="16"/>
      <c r="F41" s="17" t="str">
        <f t="shared" si="0"/>
        <v/>
      </c>
    </row>
    <row r="42" spans="1:7" s="18" customFormat="1" ht="26.25" customHeight="1">
      <c r="A42" s="79" t="s">
        <v>142</v>
      </c>
      <c r="B42" s="82" t="s">
        <v>130</v>
      </c>
      <c r="C42" s="83" t="s">
        <v>82</v>
      </c>
      <c r="D42" s="19">
        <v>0</v>
      </c>
      <c r="E42" s="16"/>
      <c r="F42" s="17" t="str">
        <f t="shared" si="0"/>
        <v/>
      </c>
    </row>
    <row r="43" spans="1:7" s="18" customFormat="1" ht="26.25" customHeight="1">
      <c r="A43" s="79" t="s">
        <v>214</v>
      </c>
      <c r="B43" s="82" t="s">
        <v>215</v>
      </c>
      <c r="C43" s="83" t="s">
        <v>98</v>
      </c>
      <c r="D43" s="19">
        <v>12225</v>
      </c>
      <c r="E43" s="16"/>
      <c r="F43" s="17" t="str">
        <f t="shared" si="0"/>
        <v/>
      </c>
    </row>
    <row r="44" spans="1:7" s="18" customFormat="1" ht="26.25" customHeight="1">
      <c r="A44" s="79" t="s">
        <v>216</v>
      </c>
      <c r="B44" s="82" t="s">
        <v>217</v>
      </c>
      <c r="C44" s="84"/>
      <c r="D44" s="19"/>
      <c r="E44" s="16"/>
      <c r="F44" s="17" t="str">
        <f t="shared" si="0"/>
        <v/>
      </c>
    </row>
    <row r="45" spans="1:7" s="18" customFormat="1" ht="26.25" customHeight="1">
      <c r="A45" s="79" t="s">
        <v>142</v>
      </c>
      <c r="B45" s="82" t="s">
        <v>218</v>
      </c>
      <c r="C45" s="83" t="s">
        <v>124</v>
      </c>
      <c r="D45" s="19">
        <v>0</v>
      </c>
      <c r="E45" s="16"/>
      <c r="F45" s="17" t="str">
        <f t="shared" si="0"/>
        <v/>
      </c>
    </row>
    <row r="46" spans="1:7" s="18" customFormat="1" ht="26.25" customHeight="1">
      <c r="A46" s="79" t="s">
        <v>192</v>
      </c>
      <c r="B46" s="82" t="s">
        <v>219</v>
      </c>
      <c r="C46" s="83" t="s">
        <v>124</v>
      </c>
      <c r="D46" s="19">
        <v>1222</v>
      </c>
      <c r="E46" s="16"/>
      <c r="F46" s="17" t="str">
        <f t="shared" si="0"/>
        <v/>
      </c>
    </row>
    <row r="47" spans="1:7" s="18" customFormat="1" ht="26.25" customHeight="1">
      <c r="A47" s="79" t="s">
        <v>220</v>
      </c>
      <c r="B47" s="82" t="s">
        <v>221</v>
      </c>
      <c r="C47" s="83" t="s">
        <v>82</v>
      </c>
      <c r="D47" s="19">
        <v>58</v>
      </c>
      <c r="E47" s="16"/>
      <c r="F47" s="17" t="str">
        <f t="shared" si="0"/>
        <v/>
      </c>
    </row>
    <row r="48" spans="1:7" ht="26.25" customHeight="1">
      <c r="A48" s="96" t="s">
        <v>66</v>
      </c>
      <c r="B48" s="97"/>
      <c r="C48" s="97"/>
      <c r="D48" s="97"/>
      <c r="E48" s="97"/>
      <c r="F48" s="10">
        <f>SUM(F5:F47)</f>
        <v>0</v>
      </c>
      <c r="G48" s="14"/>
    </row>
    <row r="49" spans="1:7" ht="12">
      <c r="D49" s="64"/>
      <c r="E49" s="66"/>
      <c r="F49" s="67"/>
      <c r="G49" s="14"/>
    </row>
    <row r="50" spans="1:7" ht="12">
      <c r="D50" s="64"/>
      <c r="E50" s="66"/>
      <c r="F50" s="67"/>
      <c r="G50" s="14"/>
    </row>
    <row r="51" spans="1:7" ht="12">
      <c r="D51" s="64"/>
      <c r="E51" s="66"/>
      <c r="F51" s="67"/>
      <c r="G51" s="14"/>
    </row>
    <row r="52" spans="1:7" ht="12">
      <c r="A52" s="68"/>
      <c r="B52" s="69"/>
      <c r="C52" s="68"/>
      <c r="D52" s="64"/>
      <c r="E52" s="66"/>
      <c r="F52" s="67"/>
      <c r="G52" s="14"/>
    </row>
    <row r="53" spans="1:7" ht="12">
      <c r="D53" s="64"/>
      <c r="E53" s="66"/>
      <c r="F53" s="67"/>
      <c r="G53" s="14"/>
    </row>
    <row r="54" spans="1:7" ht="12">
      <c r="D54" s="64"/>
      <c r="E54" s="66"/>
      <c r="F54" s="67"/>
      <c r="G54" s="14"/>
    </row>
    <row r="55" spans="1:7" ht="12">
      <c r="D55" s="64"/>
      <c r="E55" s="66"/>
      <c r="F55" s="67"/>
      <c r="G55" s="14"/>
    </row>
    <row r="56" spans="1:7" ht="12">
      <c r="D56" s="64"/>
      <c r="E56" s="66"/>
      <c r="F56" s="67"/>
      <c r="G56" s="14"/>
    </row>
    <row r="57" spans="1:7" ht="12">
      <c r="D57" s="64"/>
      <c r="E57" s="66"/>
      <c r="F57" s="67"/>
      <c r="G57" s="14"/>
    </row>
    <row r="58" spans="1:7" ht="12">
      <c r="D58" s="64"/>
      <c r="E58" s="66"/>
      <c r="F58" s="67"/>
      <c r="G58" s="14"/>
    </row>
    <row r="59" spans="1:7" ht="12">
      <c r="D59" s="64"/>
      <c r="E59" s="66"/>
      <c r="F59" s="67"/>
      <c r="G59" s="14"/>
    </row>
    <row r="60" spans="1:7" ht="12">
      <c r="D60" s="64"/>
      <c r="E60" s="66"/>
      <c r="F60" s="67"/>
      <c r="G60" s="14"/>
    </row>
    <row r="61" spans="1:7" ht="12">
      <c r="D61" s="64"/>
      <c r="E61" s="66"/>
      <c r="F61" s="67"/>
      <c r="G61" s="14"/>
    </row>
    <row r="62" spans="1:7" ht="12">
      <c r="D62" s="64"/>
      <c r="E62" s="66"/>
      <c r="F62" s="67"/>
      <c r="G62" s="14"/>
    </row>
    <row r="63" spans="1:7" ht="12">
      <c r="D63" s="64"/>
      <c r="E63" s="66"/>
      <c r="F63" s="67"/>
      <c r="G63" s="14"/>
    </row>
    <row r="64" spans="1:7" ht="12">
      <c r="D64" s="64"/>
      <c r="E64" s="66"/>
      <c r="F64" s="67"/>
      <c r="G64" s="14"/>
    </row>
    <row r="65" spans="4:7" ht="12">
      <c r="D65" s="64"/>
      <c r="E65" s="66"/>
      <c r="F65" s="67"/>
      <c r="G65" s="14"/>
    </row>
    <row r="66" spans="4:7" ht="12">
      <c r="D66" s="64"/>
      <c r="E66" s="66"/>
      <c r="F66" s="67"/>
      <c r="G66" s="14"/>
    </row>
    <row r="67" spans="4:7" ht="12">
      <c r="D67" s="64"/>
      <c r="E67" s="66"/>
      <c r="F67" s="67"/>
      <c r="G67" s="14"/>
    </row>
    <row r="68" spans="4:7" ht="12">
      <c r="D68" s="64"/>
      <c r="E68" s="66"/>
      <c r="F68" s="67"/>
      <c r="G68" s="14"/>
    </row>
    <row r="69" spans="4:7" ht="12">
      <c r="D69" s="64"/>
      <c r="E69" s="66"/>
      <c r="F69" s="67"/>
      <c r="G69" s="14"/>
    </row>
    <row r="70" spans="4:7" ht="12">
      <c r="D70" s="64"/>
      <c r="E70" s="66"/>
      <c r="F70" s="67"/>
      <c r="G70" s="14"/>
    </row>
    <row r="71" spans="4:7" ht="12">
      <c r="D71" s="64"/>
      <c r="E71" s="66"/>
      <c r="F71" s="67"/>
      <c r="G71" s="14"/>
    </row>
    <row r="72" spans="4:7" ht="12">
      <c r="D72" s="64"/>
      <c r="E72" s="66"/>
      <c r="F72" s="67"/>
      <c r="G72" s="14"/>
    </row>
    <row r="73" spans="4:7" ht="12">
      <c r="D73" s="64"/>
      <c r="E73" s="66"/>
      <c r="F73" s="67"/>
      <c r="G73" s="14"/>
    </row>
    <row r="74" spans="4:7" ht="12">
      <c r="D74" s="64"/>
      <c r="E74" s="66"/>
      <c r="F74" s="67"/>
      <c r="G74" s="14"/>
    </row>
    <row r="75" spans="4:7" ht="12">
      <c r="D75" s="64"/>
      <c r="E75" s="66"/>
      <c r="F75" s="67"/>
      <c r="G75" s="14"/>
    </row>
    <row r="76" spans="4:7" ht="12">
      <c r="D76" s="64"/>
      <c r="E76" s="66"/>
      <c r="F76" s="67"/>
      <c r="G76" s="14"/>
    </row>
    <row r="77" spans="4:7" ht="12">
      <c r="D77" s="64"/>
      <c r="E77" s="66"/>
      <c r="F77" s="67"/>
      <c r="G77" s="14"/>
    </row>
    <row r="78" spans="4:7" ht="12">
      <c r="D78" s="64"/>
      <c r="E78" s="66"/>
      <c r="F78" s="67"/>
      <c r="G78" s="14"/>
    </row>
    <row r="79" spans="4:7" ht="12">
      <c r="D79" s="64"/>
      <c r="E79" s="66"/>
      <c r="F79" s="67"/>
      <c r="G79" s="14"/>
    </row>
    <row r="80" spans="4: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sheetData>
  <sheetProtection password="C6D1" sheet="1" objects="1" scenarios="1" formatCells="0" formatColumns="0" formatRows="0"/>
  <mergeCells count="3">
    <mergeCell ref="A1:F1"/>
    <mergeCell ref="A2:F2"/>
    <mergeCell ref="A48:E48"/>
  </mergeCells>
  <phoneticPr fontId="2" type="noConversion"/>
  <dataValidations count="2">
    <dataValidation imeMode="on" allowBlank="1" showInputMessage="1" showErrorMessage="1" sqref="B4 B36:B38"/>
    <dataValidation imeMode="off" allowBlank="1" showInputMessage="1" showErrorMessage="1" sqref="A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6"/>
  <dimension ref="A1:G226"/>
  <sheetViews>
    <sheetView showGridLines="0" showZeros="0" view="pageBreakPreview" zoomScaleNormal="100" zoomScaleSheetLayoutView="100" workbookViewId="0">
      <pane ySplit="4" topLeftCell="A5" activePane="bottomLeft" state="frozen"/>
      <selection activeCell="A37" sqref="A37"/>
      <selection pane="bottomLeft" activeCell="B7" sqref="B7"/>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2" t="s">
        <v>57</v>
      </c>
      <c r="B1" s="92"/>
      <c r="C1" s="92"/>
      <c r="D1" s="92"/>
      <c r="E1" s="92"/>
      <c r="F1" s="92"/>
    </row>
    <row r="2" spans="1:6" s="18" customFormat="1" ht="22.5" customHeight="1">
      <c r="A2" s="93" t="s">
        <v>71</v>
      </c>
      <c r="B2" s="93"/>
      <c r="C2" s="93"/>
      <c r="D2" s="93"/>
      <c r="E2" s="93"/>
      <c r="F2" s="93"/>
    </row>
    <row r="3" spans="1:6" s="25" customFormat="1" ht="18" customHeight="1">
      <c r="A3" s="57" t="str">
        <f>汇总表!A3</f>
        <v>合同段编号：YHSG</v>
      </c>
      <c r="B3" s="49"/>
      <c r="C3" s="11"/>
      <c r="D3" s="12"/>
      <c r="E3" s="24"/>
      <c r="F3" s="58" t="s">
        <v>58</v>
      </c>
    </row>
    <row r="4" spans="1:6" s="14" customFormat="1" ht="27.2" customHeight="1">
      <c r="A4" s="61" t="s">
        <v>59</v>
      </c>
      <c r="B4" s="62" t="s">
        <v>60</v>
      </c>
      <c r="C4" s="61" t="s">
        <v>61</v>
      </c>
      <c r="D4" s="61" t="s">
        <v>62</v>
      </c>
      <c r="E4" s="63" t="s">
        <v>63</v>
      </c>
      <c r="F4" s="15" t="s">
        <v>64</v>
      </c>
    </row>
    <row r="5" spans="1:6" s="18" customFormat="1" ht="27.2" customHeight="1">
      <c r="A5" s="79">
        <v>602</v>
      </c>
      <c r="B5" s="82" t="s">
        <v>234</v>
      </c>
      <c r="C5" s="83"/>
      <c r="D5" s="15"/>
      <c r="E5" s="16"/>
      <c r="F5" s="17" t="str">
        <f t="shared" ref="F5:F66" si="0">IF(E5&gt;0,ROUND(D5*E5,0),"")</f>
        <v/>
      </c>
    </row>
    <row r="6" spans="1:6" s="18" customFormat="1" ht="27.2" customHeight="1">
      <c r="A6" s="79" t="s">
        <v>235</v>
      </c>
      <c r="B6" s="82" t="s">
        <v>236</v>
      </c>
      <c r="C6" s="83"/>
      <c r="D6" s="4"/>
      <c r="E6" s="16"/>
      <c r="F6" s="17" t="str">
        <f t="shared" si="0"/>
        <v/>
      </c>
    </row>
    <row r="7" spans="1:6" s="18" customFormat="1" ht="27.2" customHeight="1">
      <c r="A7" s="79" t="s">
        <v>104</v>
      </c>
      <c r="B7" s="82" t="s">
        <v>237</v>
      </c>
      <c r="C7" s="87"/>
      <c r="D7" s="4"/>
      <c r="E7" s="16"/>
      <c r="F7" s="17" t="str">
        <f t="shared" si="0"/>
        <v/>
      </c>
    </row>
    <row r="8" spans="1:6" s="18" customFormat="1" ht="27.2" customHeight="1">
      <c r="A8" s="79" t="s">
        <v>147</v>
      </c>
      <c r="B8" s="82" t="s">
        <v>238</v>
      </c>
      <c r="C8" s="83" t="s">
        <v>317</v>
      </c>
      <c r="D8" s="4"/>
      <c r="E8" s="16"/>
      <c r="F8" s="17" t="str">
        <f t="shared" si="0"/>
        <v/>
      </c>
    </row>
    <row r="9" spans="1:6" s="18" customFormat="1" ht="27.2" customHeight="1">
      <c r="A9" s="79" t="s">
        <v>226</v>
      </c>
      <c r="B9" s="82" t="s">
        <v>239</v>
      </c>
      <c r="C9" s="83" t="s">
        <v>317</v>
      </c>
      <c r="D9" s="4"/>
      <c r="E9" s="16"/>
      <c r="F9" s="17" t="str">
        <f t="shared" si="0"/>
        <v/>
      </c>
    </row>
    <row r="10" spans="1:6" s="18" customFormat="1" ht="27.2" customHeight="1">
      <c r="A10" s="79" t="s">
        <v>240</v>
      </c>
      <c r="B10" s="82" t="s">
        <v>241</v>
      </c>
      <c r="C10" s="83"/>
      <c r="D10" s="4"/>
      <c r="E10" s="16"/>
      <c r="F10" s="17" t="str">
        <f t="shared" si="0"/>
        <v/>
      </c>
    </row>
    <row r="11" spans="1:6" s="18" customFormat="1" ht="27.2" customHeight="1">
      <c r="A11" s="79" t="s">
        <v>104</v>
      </c>
      <c r="B11" s="82" t="s">
        <v>242</v>
      </c>
      <c r="C11" s="83"/>
      <c r="D11" s="4"/>
      <c r="E11" s="16"/>
      <c r="F11" s="17" t="str">
        <f t="shared" si="0"/>
        <v/>
      </c>
    </row>
    <row r="12" spans="1:6" s="18" customFormat="1" ht="27.2" customHeight="1">
      <c r="A12" s="79" t="s">
        <v>147</v>
      </c>
      <c r="B12" s="82" t="s">
        <v>243</v>
      </c>
      <c r="C12" s="83" t="s">
        <v>317</v>
      </c>
      <c r="D12" s="4">
        <v>660</v>
      </c>
      <c r="E12" s="16"/>
      <c r="F12" s="17" t="str">
        <f t="shared" si="0"/>
        <v/>
      </c>
    </row>
    <row r="13" spans="1:6" s="18" customFormat="1" ht="27.2" customHeight="1">
      <c r="A13" s="79" t="s">
        <v>244</v>
      </c>
      <c r="B13" s="82" t="s">
        <v>245</v>
      </c>
      <c r="C13" s="83" t="s">
        <v>317</v>
      </c>
      <c r="D13" s="19"/>
      <c r="E13" s="16"/>
      <c r="F13" s="17" t="str">
        <f t="shared" si="0"/>
        <v/>
      </c>
    </row>
    <row r="14" spans="1:6" s="18" customFormat="1" ht="27.2" customHeight="1">
      <c r="A14" s="79" t="s">
        <v>95</v>
      </c>
      <c r="B14" s="82" t="s">
        <v>246</v>
      </c>
      <c r="C14" s="83"/>
      <c r="D14" s="19"/>
      <c r="E14" s="16"/>
      <c r="F14" s="17" t="str">
        <f t="shared" si="0"/>
        <v/>
      </c>
    </row>
    <row r="15" spans="1:6" s="18" customFormat="1" ht="27.2" customHeight="1">
      <c r="A15" s="79" t="s">
        <v>129</v>
      </c>
      <c r="B15" s="82" t="s">
        <v>247</v>
      </c>
      <c r="C15" s="83" t="s">
        <v>317</v>
      </c>
      <c r="D15" s="19">
        <v>240</v>
      </c>
      <c r="E15" s="16"/>
      <c r="F15" s="17" t="str">
        <f t="shared" si="0"/>
        <v/>
      </c>
    </row>
    <row r="16" spans="1:6" s="18" customFormat="1" ht="27.2" customHeight="1">
      <c r="A16" s="79" t="s">
        <v>248</v>
      </c>
      <c r="B16" s="82" t="s">
        <v>249</v>
      </c>
      <c r="C16" s="83" t="s">
        <v>317</v>
      </c>
      <c r="D16" s="19"/>
      <c r="E16" s="16"/>
      <c r="F16" s="17" t="str">
        <f t="shared" si="0"/>
        <v/>
      </c>
    </row>
    <row r="17" spans="1:6" s="18" customFormat="1" ht="27.2" customHeight="1">
      <c r="A17" s="79" t="s">
        <v>250</v>
      </c>
      <c r="B17" s="82" t="s">
        <v>251</v>
      </c>
      <c r="C17" s="83" t="s">
        <v>317</v>
      </c>
      <c r="D17" s="19"/>
      <c r="E17" s="16"/>
      <c r="F17" s="17" t="str">
        <f t="shared" si="0"/>
        <v/>
      </c>
    </row>
    <row r="18" spans="1:6" s="18" customFormat="1" ht="27.2" customHeight="1">
      <c r="A18" s="79" t="s">
        <v>252</v>
      </c>
      <c r="B18" s="82" t="s">
        <v>253</v>
      </c>
      <c r="C18" s="83" t="s">
        <v>317</v>
      </c>
      <c r="D18" s="19"/>
      <c r="E18" s="16"/>
      <c r="F18" s="17" t="str">
        <f t="shared" si="0"/>
        <v/>
      </c>
    </row>
    <row r="19" spans="1:6" s="18" customFormat="1" ht="27.2" customHeight="1">
      <c r="A19" s="79">
        <v>604</v>
      </c>
      <c r="B19" s="82" t="s">
        <v>254</v>
      </c>
      <c r="C19" s="83"/>
      <c r="D19" s="19"/>
      <c r="E19" s="16"/>
      <c r="F19" s="17" t="str">
        <f t="shared" si="0"/>
        <v/>
      </c>
    </row>
    <row r="20" spans="1:6" s="18" customFormat="1" ht="27.2" customHeight="1">
      <c r="A20" s="79" t="s">
        <v>255</v>
      </c>
      <c r="B20" s="82" t="s">
        <v>256</v>
      </c>
      <c r="C20" s="83"/>
      <c r="D20" s="19"/>
      <c r="E20" s="16"/>
      <c r="F20" s="17" t="str">
        <f t="shared" si="0"/>
        <v/>
      </c>
    </row>
    <row r="21" spans="1:6" s="18" customFormat="1" ht="27.2" customHeight="1">
      <c r="A21" s="79" t="s">
        <v>142</v>
      </c>
      <c r="B21" s="88" t="s">
        <v>257</v>
      </c>
      <c r="C21" s="83" t="s">
        <v>258</v>
      </c>
      <c r="D21" s="4"/>
      <c r="E21" s="16"/>
      <c r="F21" s="17" t="str">
        <f t="shared" si="0"/>
        <v/>
      </c>
    </row>
    <row r="22" spans="1:6" s="18" customFormat="1" ht="27.2" customHeight="1">
      <c r="A22" s="79" t="s">
        <v>222</v>
      </c>
      <c r="B22" s="88" t="s">
        <v>259</v>
      </c>
      <c r="C22" s="83" t="s">
        <v>258</v>
      </c>
      <c r="D22" s="4"/>
      <c r="E22" s="16"/>
      <c r="F22" s="17" t="str">
        <f t="shared" si="0"/>
        <v/>
      </c>
    </row>
    <row r="23" spans="1:6" s="18" customFormat="1" ht="27.2" customHeight="1">
      <c r="A23" s="79" t="s">
        <v>223</v>
      </c>
      <c r="B23" s="88" t="s">
        <v>260</v>
      </c>
      <c r="C23" s="83" t="s">
        <v>258</v>
      </c>
      <c r="D23" s="4"/>
      <c r="E23" s="16"/>
      <c r="F23" s="17" t="str">
        <f t="shared" si="0"/>
        <v/>
      </c>
    </row>
    <row r="24" spans="1:6" s="18" customFormat="1" ht="27.2" customHeight="1">
      <c r="A24" s="79" t="s">
        <v>224</v>
      </c>
      <c r="B24" s="88" t="s">
        <v>261</v>
      </c>
      <c r="C24" s="83" t="s">
        <v>258</v>
      </c>
      <c r="D24" s="4">
        <v>6</v>
      </c>
      <c r="E24" s="16"/>
      <c r="F24" s="17" t="str">
        <f t="shared" si="0"/>
        <v/>
      </c>
    </row>
    <row r="25" spans="1:6" s="18" customFormat="1" ht="27.2" customHeight="1">
      <c r="A25" s="79" t="s">
        <v>225</v>
      </c>
      <c r="B25" s="88" t="s">
        <v>262</v>
      </c>
      <c r="C25" s="83" t="s">
        <v>258</v>
      </c>
      <c r="D25" s="4"/>
      <c r="E25" s="16"/>
      <c r="F25" s="17" t="str">
        <f t="shared" si="0"/>
        <v/>
      </c>
    </row>
    <row r="26" spans="1:6" s="18" customFormat="1" ht="27.2" customHeight="1">
      <c r="A26" s="79" t="s">
        <v>227</v>
      </c>
      <c r="B26" s="88" t="s">
        <v>263</v>
      </c>
      <c r="C26" s="83" t="s">
        <v>258</v>
      </c>
      <c r="D26" s="4"/>
      <c r="E26" s="16"/>
      <c r="F26" s="17" t="str">
        <f t="shared" si="0"/>
        <v/>
      </c>
    </row>
    <row r="27" spans="1:6" s="18" customFormat="1" ht="27.2" customHeight="1">
      <c r="A27" s="79" t="s">
        <v>228</v>
      </c>
      <c r="B27" s="88" t="s">
        <v>264</v>
      </c>
      <c r="C27" s="83" t="s">
        <v>258</v>
      </c>
      <c r="D27" s="4"/>
      <c r="E27" s="16"/>
      <c r="F27" s="17" t="str">
        <f t="shared" si="0"/>
        <v/>
      </c>
    </row>
    <row r="28" spans="1:6" s="18" customFormat="1" ht="27.2" customHeight="1">
      <c r="A28" s="79" t="s">
        <v>229</v>
      </c>
      <c r="B28" s="88" t="s">
        <v>265</v>
      </c>
      <c r="C28" s="83" t="s">
        <v>258</v>
      </c>
      <c r="D28" s="4">
        <v>2</v>
      </c>
      <c r="E28" s="16"/>
      <c r="F28" s="17" t="str">
        <f t="shared" si="0"/>
        <v/>
      </c>
    </row>
    <row r="29" spans="1:6" s="18" customFormat="1" ht="27.2" customHeight="1">
      <c r="A29" s="79" t="s">
        <v>230</v>
      </c>
      <c r="B29" s="88" t="s">
        <v>266</v>
      </c>
      <c r="C29" s="83" t="s">
        <v>258</v>
      </c>
      <c r="D29" s="4"/>
      <c r="E29" s="16"/>
      <c r="F29" s="17" t="str">
        <f t="shared" si="0"/>
        <v/>
      </c>
    </row>
    <row r="30" spans="1:6" s="18" customFormat="1" ht="27.2" customHeight="1">
      <c r="A30" s="79" t="s">
        <v>231</v>
      </c>
      <c r="B30" s="88" t="s">
        <v>267</v>
      </c>
      <c r="C30" s="83" t="s">
        <v>258</v>
      </c>
      <c r="D30" s="4"/>
      <c r="E30" s="16"/>
      <c r="F30" s="17" t="str">
        <f t="shared" si="0"/>
        <v/>
      </c>
    </row>
    <row r="31" spans="1:6" s="18" customFormat="1" ht="27.2" customHeight="1">
      <c r="A31" s="79" t="s">
        <v>232</v>
      </c>
      <c r="B31" s="82" t="s">
        <v>268</v>
      </c>
      <c r="C31" s="83" t="s">
        <v>258</v>
      </c>
      <c r="D31" s="4"/>
      <c r="E31" s="16"/>
      <c r="F31" s="17" t="str">
        <f t="shared" si="0"/>
        <v/>
      </c>
    </row>
    <row r="32" spans="1:6" s="18" customFormat="1" ht="27.2" customHeight="1">
      <c r="A32" s="79" t="s">
        <v>233</v>
      </c>
      <c r="B32" s="82" t="s">
        <v>269</v>
      </c>
      <c r="C32" s="83" t="s">
        <v>258</v>
      </c>
      <c r="D32" s="4"/>
      <c r="E32" s="16"/>
      <c r="F32" s="17" t="str">
        <f t="shared" si="0"/>
        <v/>
      </c>
    </row>
    <row r="33" spans="1:6" s="18" customFormat="1" ht="27.2" customHeight="1">
      <c r="A33" s="79" t="s">
        <v>270</v>
      </c>
      <c r="B33" s="82" t="s">
        <v>271</v>
      </c>
      <c r="C33" s="83" t="s">
        <v>258</v>
      </c>
      <c r="D33" s="4"/>
      <c r="E33" s="16"/>
      <c r="F33" s="17" t="str">
        <f t="shared" si="0"/>
        <v/>
      </c>
    </row>
    <row r="34" spans="1:6" s="18" customFormat="1" ht="27.2" customHeight="1">
      <c r="A34" s="79" t="s">
        <v>272</v>
      </c>
      <c r="B34" s="82" t="s">
        <v>273</v>
      </c>
      <c r="C34" s="83" t="s">
        <v>258</v>
      </c>
      <c r="D34" s="4"/>
      <c r="E34" s="16"/>
      <c r="F34" s="17" t="str">
        <f t="shared" si="0"/>
        <v/>
      </c>
    </row>
    <row r="35" spans="1:6" s="18" customFormat="1" ht="27.2" customHeight="1">
      <c r="A35" s="79" t="s">
        <v>122</v>
      </c>
      <c r="B35" s="82" t="s">
        <v>274</v>
      </c>
      <c r="C35" s="83" t="s">
        <v>258</v>
      </c>
      <c r="D35" s="4"/>
      <c r="E35" s="16"/>
      <c r="F35" s="17" t="str">
        <f t="shared" si="0"/>
        <v/>
      </c>
    </row>
    <row r="36" spans="1:6" s="18" customFormat="1" ht="27.2" customHeight="1">
      <c r="A36" s="79" t="s">
        <v>275</v>
      </c>
      <c r="B36" s="82" t="s">
        <v>276</v>
      </c>
      <c r="C36" s="83" t="s">
        <v>258</v>
      </c>
      <c r="D36" s="4">
        <v>30</v>
      </c>
      <c r="E36" s="16"/>
      <c r="F36" s="17" t="str">
        <f t="shared" si="0"/>
        <v/>
      </c>
    </row>
    <row r="37" spans="1:6" s="18" customFormat="1" ht="27.2" customHeight="1">
      <c r="A37" s="79" t="s">
        <v>277</v>
      </c>
      <c r="B37" s="82" t="s">
        <v>278</v>
      </c>
      <c r="C37" s="83"/>
      <c r="D37" s="4"/>
      <c r="E37" s="16"/>
      <c r="F37" s="17" t="str">
        <f t="shared" si="0"/>
        <v/>
      </c>
    </row>
    <row r="38" spans="1:6" s="18" customFormat="1" ht="27.2" customHeight="1">
      <c r="A38" s="79" t="s">
        <v>142</v>
      </c>
      <c r="B38" s="82" t="s">
        <v>279</v>
      </c>
      <c r="C38" s="83" t="s">
        <v>258</v>
      </c>
      <c r="D38" s="4"/>
      <c r="E38" s="16"/>
      <c r="F38" s="17" t="str">
        <f t="shared" si="0"/>
        <v/>
      </c>
    </row>
    <row r="39" spans="1:6" s="18" customFormat="1" ht="27.2" customHeight="1">
      <c r="A39" s="79" t="s">
        <v>280</v>
      </c>
      <c r="B39" s="82" t="s">
        <v>281</v>
      </c>
      <c r="C39" s="83"/>
      <c r="D39" s="4"/>
      <c r="E39" s="16"/>
      <c r="F39" s="17" t="str">
        <f t="shared" si="0"/>
        <v/>
      </c>
    </row>
    <row r="40" spans="1:6" s="18" customFormat="1" ht="27.2" customHeight="1">
      <c r="A40" s="79" t="s">
        <v>142</v>
      </c>
      <c r="B40" s="82" t="s">
        <v>282</v>
      </c>
      <c r="C40" s="83" t="s">
        <v>258</v>
      </c>
      <c r="D40" s="4"/>
      <c r="E40" s="16"/>
      <c r="F40" s="17" t="str">
        <f t="shared" si="0"/>
        <v/>
      </c>
    </row>
    <row r="41" spans="1:6" s="18" customFormat="1" ht="27.2" customHeight="1">
      <c r="A41" s="79" t="s">
        <v>192</v>
      </c>
      <c r="B41" s="82" t="s">
        <v>283</v>
      </c>
      <c r="C41" s="83" t="s">
        <v>258</v>
      </c>
      <c r="D41" s="19"/>
      <c r="E41" s="16"/>
      <c r="F41" s="17" t="str">
        <f t="shared" si="0"/>
        <v/>
      </c>
    </row>
    <row r="42" spans="1:6" s="18" customFormat="1" ht="27.2" customHeight="1">
      <c r="A42" s="79" t="s">
        <v>284</v>
      </c>
      <c r="B42" s="80" t="s">
        <v>285</v>
      </c>
      <c r="C42" s="83" t="s">
        <v>286</v>
      </c>
      <c r="D42" s="19"/>
      <c r="E42" s="16"/>
      <c r="F42" s="17" t="str">
        <f t="shared" si="0"/>
        <v/>
      </c>
    </row>
    <row r="43" spans="1:6" s="18" customFormat="1" ht="27.2" customHeight="1">
      <c r="A43" s="79" t="s">
        <v>287</v>
      </c>
      <c r="B43" s="82" t="s">
        <v>288</v>
      </c>
      <c r="C43" s="83" t="s">
        <v>286</v>
      </c>
      <c r="D43" s="19"/>
      <c r="E43" s="16"/>
      <c r="F43" s="17" t="str">
        <f t="shared" si="0"/>
        <v/>
      </c>
    </row>
    <row r="44" spans="1:6" s="18" customFormat="1" ht="27.2" customHeight="1">
      <c r="A44" s="79" t="s">
        <v>289</v>
      </c>
      <c r="B44" s="84" t="s">
        <v>290</v>
      </c>
      <c r="C44" s="83"/>
      <c r="D44" s="19"/>
      <c r="E44" s="16"/>
      <c r="F44" s="17" t="str">
        <f t="shared" si="0"/>
        <v/>
      </c>
    </row>
    <row r="45" spans="1:6" s="18" customFormat="1" ht="27.2" customHeight="1">
      <c r="A45" s="79" t="s">
        <v>142</v>
      </c>
      <c r="B45" s="82" t="s">
        <v>291</v>
      </c>
      <c r="C45" s="83" t="s">
        <v>286</v>
      </c>
      <c r="D45" s="19">
        <v>372</v>
      </c>
      <c r="E45" s="16"/>
      <c r="F45" s="17" t="str">
        <f t="shared" si="0"/>
        <v/>
      </c>
    </row>
    <row r="46" spans="1:6" s="18" customFormat="1" ht="27.2" customHeight="1">
      <c r="A46" s="79" t="s">
        <v>192</v>
      </c>
      <c r="B46" s="82" t="s">
        <v>292</v>
      </c>
      <c r="C46" s="83" t="s">
        <v>286</v>
      </c>
      <c r="D46" s="19">
        <v>15</v>
      </c>
      <c r="E46" s="16"/>
      <c r="F46" s="17" t="str">
        <f t="shared" si="0"/>
        <v/>
      </c>
    </row>
    <row r="47" spans="1:6" s="18" customFormat="1" ht="27.2" customHeight="1">
      <c r="A47" s="79" t="s">
        <v>293</v>
      </c>
      <c r="B47" s="82" t="s">
        <v>294</v>
      </c>
      <c r="C47" s="83" t="s">
        <v>258</v>
      </c>
      <c r="D47" s="19">
        <v>160</v>
      </c>
      <c r="E47" s="16"/>
      <c r="F47" s="17" t="str">
        <f t="shared" si="0"/>
        <v/>
      </c>
    </row>
    <row r="48" spans="1:6" s="18" customFormat="1" ht="27.2" customHeight="1">
      <c r="A48" s="79" t="s">
        <v>295</v>
      </c>
      <c r="B48" s="82" t="s">
        <v>296</v>
      </c>
      <c r="C48" s="83" t="s">
        <v>258</v>
      </c>
      <c r="D48" s="19"/>
      <c r="E48" s="16"/>
      <c r="F48" s="17" t="str">
        <f t="shared" si="0"/>
        <v/>
      </c>
    </row>
    <row r="49" spans="1:6" s="18" customFormat="1" ht="27.2" customHeight="1">
      <c r="A49" s="79" t="s">
        <v>297</v>
      </c>
      <c r="B49" s="82" t="s">
        <v>298</v>
      </c>
      <c r="C49" s="83" t="s">
        <v>258</v>
      </c>
      <c r="D49" s="4"/>
      <c r="E49" s="16"/>
      <c r="F49" s="17" t="str">
        <f t="shared" si="0"/>
        <v/>
      </c>
    </row>
    <row r="50" spans="1:6" s="18" customFormat="1" ht="27.2" customHeight="1">
      <c r="A50" s="79" t="s">
        <v>299</v>
      </c>
      <c r="B50" s="82" t="s">
        <v>300</v>
      </c>
      <c r="C50" s="83" t="s">
        <v>258</v>
      </c>
      <c r="D50" s="4"/>
      <c r="E50" s="16"/>
      <c r="F50" s="17" t="str">
        <f t="shared" si="0"/>
        <v/>
      </c>
    </row>
    <row r="51" spans="1:6" s="18" customFormat="1" ht="27.2" customHeight="1">
      <c r="A51" s="79" t="s">
        <v>301</v>
      </c>
      <c r="B51" s="80" t="s">
        <v>302</v>
      </c>
      <c r="C51" s="83" t="s">
        <v>286</v>
      </c>
      <c r="D51" s="4"/>
      <c r="E51" s="16"/>
      <c r="F51" s="17" t="str">
        <f t="shared" si="0"/>
        <v/>
      </c>
    </row>
    <row r="52" spans="1:6" s="18" customFormat="1" ht="27.2" customHeight="1">
      <c r="A52" s="79">
        <v>605</v>
      </c>
      <c r="B52" s="82" t="s">
        <v>303</v>
      </c>
      <c r="C52" s="83"/>
      <c r="D52" s="4"/>
      <c r="E52" s="16"/>
      <c r="F52" s="17" t="str">
        <f t="shared" si="0"/>
        <v/>
      </c>
    </row>
    <row r="53" spans="1:6" s="18" customFormat="1" ht="27.2" customHeight="1">
      <c r="A53" s="79" t="s">
        <v>304</v>
      </c>
      <c r="B53" s="82" t="s">
        <v>305</v>
      </c>
      <c r="C53" s="83"/>
      <c r="D53" s="4"/>
      <c r="E53" s="16"/>
      <c r="F53" s="17" t="str">
        <f t="shared" si="0"/>
        <v/>
      </c>
    </row>
    <row r="54" spans="1:6" s="18" customFormat="1" ht="27.2" customHeight="1">
      <c r="A54" s="79" t="s">
        <v>104</v>
      </c>
      <c r="B54" s="80" t="s">
        <v>306</v>
      </c>
      <c r="C54" s="83" t="s">
        <v>124</v>
      </c>
      <c r="D54" s="4">
        <v>8738.7000000000007</v>
      </c>
      <c r="E54" s="16"/>
      <c r="F54" s="17" t="str">
        <f t="shared" si="0"/>
        <v/>
      </c>
    </row>
    <row r="55" spans="1:6" s="18" customFormat="1" ht="27.2" customHeight="1">
      <c r="A55" s="79" t="s">
        <v>307</v>
      </c>
      <c r="B55" s="82" t="s">
        <v>308</v>
      </c>
      <c r="C55" s="83"/>
      <c r="D55" s="4"/>
      <c r="E55" s="16"/>
      <c r="F55" s="17" t="str">
        <f t="shared" si="0"/>
        <v/>
      </c>
    </row>
    <row r="56" spans="1:6" s="18" customFormat="1" ht="27.2" customHeight="1">
      <c r="A56" s="79" t="s">
        <v>104</v>
      </c>
      <c r="B56" s="82" t="s">
        <v>309</v>
      </c>
      <c r="C56" s="83" t="s">
        <v>286</v>
      </c>
      <c r="D56" s="4">
        <v>856</v>
      </c>
      <c r="E56" s="16"/>
      <c r="F56" s="17" t="str">
        <f t="shared" si="0"/>
        <v/>
      </c>
    </row>
    <row r="57" spans="1:6" s="18" customFormat="1" ht="27.2" customHeight="1">
      <c r="A57" s="79" t="s">
        <v>93</v>
      </c>
      <c r="B57" s="82" t="s">
        <v>310</v>
      </c>
      <c r="C57" s="83" t="s">
        <v>286</v>
      </c>
      <c r="D57" s="4">
        <v>120</v>
      </c>
      <c r="E57" s="16"/>
      <c r="F57" s="17" t="str">
        <f t="shared" si="0"/>
        <v/>
      </c>
    </row>
    <row r="58" spans="1:6" s="18" customFormat="1" ht="27.2" customHeight="1">
      <c r="A58" s="79" t="s">
        <v>311</v>
      </c>
      <c r="B58" s="80" t="s">
        <v>312</v>
      </c>
      <c r="C58" s="86" t="s">
        <v>313</v>
      </c>
      <c r="D58" s="4">
        <v>1</v>
      </c>
      <c r="E58" s="16"/>
      <c r="F58" s="17" t="str">
        <f t="shared" si="0"/>
        <v/>
      </c>
    </row>
    <row r="59" spans="1:6" s="18" customFormat="1" ht="27.2" customHeight="1">
      <c r="A59" s="79" t="s">
        <v>314</v>
      </c>
      <c r="B59" s="80" t="s">
        <v>315</v>
      </c>
      <c r="C59" s="86" t="s">
        <v>313</v>
      </c>
      <c r="D59" s="4"/>
      <c r="E59" s="16"/>
      <c r="F59" s="17" t="str">
        <f t="shared" si="0"/>
        <v/>
      </c>
    </row>
    <row r="60" spans="1:6" s="18" customFormat="1" ht="27.2" customHeight="1">
      <c r="A60" s="21"/>
      <c r="B60" s="22"/>
      <c r="C60" s="4"/>
      <c r="D60" s="4"/>
      <c r="E60" s="16"/>
      <c r="F60" s="17" t="str">
        <f t="shared" si="0"/>
        <v/>
      </c>
    </row>
    <row r="61" spans="1:6" s="18" customFormat="1" ht="27.2" customHeight="1">
      <c r="A61" s="21"/>
      <c r="B61" s="22"/>
      <c r="C61" s="4"/>
      <c r="D61" s="4"/>
      <c r="E61" s="16"/>
      <c r="F61" s="17" t="str">
        <f t="shared" si="0"/>
        <v/>
      </c>
    </row>
    <row r="62" spans="1:6" s="18" customFormat="1" ht="27.2" customHeight="1">
      <c r="A62" s="21"/>
      <c r="B62" s="22"/>
      <c r="C62" s="4"/>
      <c r="D62" s="4"/>
      <c r="E62" s="16"/>
      <c r="F62" s="17" t="str">
        <f t="shared" si="0"/>
        <v/>
      </c>
    </row>
    <row r="63" spans="1:6" s="18" customFormat="1" ht="27.2" customHeight="1">
      <c r="A63" s="21"/>
      <c r="B63" s="22"/>
      <c r="C63" s="4"/>
      <c r="D63" s="4"/>
      <c r="E63" s="16"/>
      <c r="F63" s="17" t="str">
        <f t="shared" si="0"/>
        <v/>
      </c>
    </row>
    <row r="64" spans="1:6" s="18" customFormat="1" ht="27.2" customHeight="1">
      <c r="A64" s="19"/>
      <c r="B64" s="20"/>
      <c r="C64" s="4"/>
      <c r="D64" s="4"/>
      <c r="E64" s="16"/>
      <c r="F64" s="17" t="str">
        <f t="shared" si="0"/>
        <v/>
      </c>
    </row>
    <row r="65" spans="1:7" s="18" customFormat="1" ht="27.2" customHeight="1">
      <c r="A65" s="19"/>
      <c r="B65" s="20"/>
      <c r="C65" s="4"/>
      <c r="D65" s="4"/>
      <c r="E65" s="16"/>
      <c r="F65" s="17" t="str">
        <f t="shared" si="0"/>
        <v/>
      </c>
    </row>
    <row r="66" spans="1:7" s="18" customFormat="1" ht="27.2" customHeight="1">
      <c r="A66" s="19"/>
      <c r="B66" s="20"/>
      <c r="C66" s="4"/>
      <c r="D66" s="4"/>
      <c r="E66" s="16"/>
      <c r="F66" s="17" t="str">
        <f t="shared" si="0"/>
        <v/>
      </c>
    </row>
    <row r="67" spans="1:7" ht="27.2" customHeight="1">
      <c r="A67" s="96" t="s">
        <v>67</v>
      </c>
      <c r="B67" s="97"/>
      <c r="C67" s="97"/>
      <c r="D67" s="97"/>
      <c r="E67" s="97"/>
      <c r="F67" s="10">
        <f>SUM(F5:F66)</f>
        <v>0</v>
      </c>
      <c r="G67" s="14"/>
    </row>
    <row r="68" spans="1:7" ht="12">
      <c r="D68" s="64"/>
      <c r="E68" s="66"/>
      <c r="F68" s="67"/>
      <c r="G68" s="14"/>
    </row>
    <row r="69" spans="1:7" ht="12">
      <c r="D69" s="64"/>
      <c r="E69" s="66"/>
      <c r="F69" s="67"/>
      <c r="G69" s="14"/>
    </row>
    <row r="70" spans="1:7" ht="12">
      <c r="D70" s="64"/>
      <c r="E70" s="66"/>
      <c r="F70" s="67"/>
      <c r="G70" s="14"/>
    </row>
    <row r="71" spans="1:7" ht="12">
      <c r="A71" s="68"/>
      <c r="B71" s="69"/>
      <c r="C71" s="68"/>
      <c r="D71" s="64"/>
      <c r="E71" s="66"/>
      <c r="F71" s="67"/>
      <c r="G71" s="14"/>
    </row>
    <row r="72" spans="1:7" ht="12">
      <c r="D72" s="64"/>
      <c r="E72" s="66"/>
      <c r="F72" s="67"/>
      <c r="G72" s="14"/>
    </row>
    <row r="73" spans="1:7" ht="12">
      <c r="D73" s="64"/>
      <c r="E73" s="66"/>
      <c r="F73" s="67"/>
      <c r="G73" s="14"/>
    </row>
    <row r="74" spans="1:7" ht="12">
      <c r="D74" s="64"/>
      <c r="E74" s="66"/>
      <c r="F74" s="67"/>
      <c r="G74" s="14"/>
    </row>
    <row r="75" spans="1:7" ht="12">
      <c r="D75" s="64"/>
      <c r="E75" s="66"/>
      <c r="F75" s="67"/>
      <c r="G75" s="14"/>
    </row>
    <row r="76" spans="1:7" ht="12">
      <c r="D76" s="64"/>
      <c r="E76" s="66"/>
      <c r="F76" s="67"/>
      <c r="G76" s="14"/>
    </row>
    <row r="77" spans="1:7" ht="12">
      <c r="D77" s="64"/>
      <c r="E77" s="66"/>
      <c r="F77" s="67"/>
      <c r="G77" s="14"/>
    </row>
    <row r="78" spans="1:7" ht="12">
      <c r="D78" s="64"/>
      <c r="E78" s="66"/>
      <c r="F78" s="67"/>
      <c r="G78" s="14"/>
    </row>
    <row r="79" spans="1:7" ht="12">
      <c r="D79" s="64"/>
      <c r="E79" s="66"/>
      <c r="F79" s="67"/>
      <c r="G79" s="14"/>
    </row>
    <row r="80" spans="1: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row r="208" spans="4:7" ht="12">
      <c r="D208" s="64"/>
      <c r="E208" s="66"/>
      <c r="F208" s="67"/>
      <c r="G208" s="14"/>
    </row>
    <row r="209" spans="4:7" ht="12">
      <c r="D209" s="64"/>
      <c r="E209" s="66"/>
      <c r="F209" s="67"/>
      <c r="G209" s="14"/>
    </row>
    <row r="210" spans="4:7" ht="12">
      <c r="D210" s="64"/>
      <c r="E210" s="66"/>
      <c r="F210" s="67"/>
      <c r="G210" s="14"/>
    </row>
    <row r="211" spans="4:7" ht="12">
      <c r="D211" s="64"/>
      <c r="E211" s="66"/>
      <c r="F211" s="67"/>
      <c r="G211" s="14"/>
    </row>
    <row r="212" spans="4:7" ht="12">
      <c r="D212" s="64"/>
      <c r="E212" s="66"/>
      <c r="F212" s="67"/>
      <c r="G212" s="14"/>
    </row>
    <row r="213" spans="4:7" ht="12">
      <c r="D213" s="64"/>
      <c r="E213" s="66"/>
      <c r="F213" s="67"/>
      <c r="G213" s="14"/>
    </row>
    <row r="214" spans="4:7" ht="12">
      <c r="D214" s="64"/>
      <c r="E214" s="66"/>
      <c r="F214" s="67"/>
      <c r="G214" s="14"/>
    </row>
    <row r="215" spans="4:7" ht="12">
      <c r="D215" s="64"/>
      <c r="E215" s="66"/>
      <c r="F215" s="67"/>
      <c r="G215" s="14"/>
    </row>
    <row r="216" spans="4:7" ht="12">
      <c r="D216" s="64"/>
      <c r="E216" s="66"/>
      <c r="F216" s="67"/>
      <c r="G216" s="14"/>
    </row>
    <row r="217" spans="4:7" ht="12">
      <c r="D217" s="64"/>
      <c r="E217" s="66"/>
      <c r="F217" s="67"/>
      <c r="G217" s="14"/>
    </row>
    <row r="218" spans="4:7" ht="12">
      <c r="D218" s="64"/>
      <c r="E218" s="66"/>
      <c r="F218" s="67"/>
      <c r="G218" s="14"/>
    </row>
    <row r="219" spans="4:7" ht="12">
      <c r="D219" s="64"/>
      <c r="E219" s="66"/>
      <c r="F219" s="67"/>
      <c r="G219" s="14"/>
    </row>
    <row r="220" spans="4:7" ht="12">
      <c r="D220" s="64"/>
      <c r="E220" s="66"/>
      <c r="F220" s="67"/>
      <c r="G220" s="14"/>
    </row>
    <row r="221" spans="4:7" ht="12">
      <c r="D221" s="64"/>
      <c r="E221" s="66"/>
      <c r="F221" s="67"/>
      <c r="G221" s="14"/>
    </row>
    <row r="222" spans="4:7" ht="12">
      <c r="D222" s="64"/>
      <c r="E222" s="66"/>
      <c r="F222" s="67"/>
      <c r="G222" s="14"/>
    </row>
    <row r="223" spans="4:7" ht="12">
      <c r="D223" s="64"/>
      <c r="E223" s="66"/>
      <c r="F223" s="67"/>
      <c r="G223" s="14"/>
    </row>
    <row r="224" spans="4:7" ht="12">
      <c r="D224" s="64"/>
      <c r="E224" s="66"/>
      <c r="F224" s="67"/>
      <c r="G224" s="14"/>
    </row>
    <row r="225" spans="4:7" ht="12">
      <c r="D225" s="64"/>
      <c r="E225" s="66"/>
      <c r="F225" s="67"/>
      <c r="G225" s="14"/>
    </row>
    <row r="226" spans="4:7" ht="12">
      <c r="D226" s="64"/>
      <c r="E226" s="66"/>
      <c r="F226" s="67"/>
      <c r="G226" s="14"/>
    </row>
  </sheetData>
  <sheetProtection password="C6D1" sheet="1" objects="1" scenarios="1" formatCells="0" formatColumns="0" formatRows="0"/>
  <mergeCells count="3">
    <mergeCell ref="A1:F1"/>
    <mergeCell ref="A2:F2"/>
    <mergeCell ref="A67:E67"/>
  </mergeCells>
  <phoneticPr fontId="2" type="noConversion"/>
  <dataValidations count="2">
    <dataValidation imeMode="off" allowBlank="1" showInputMessage="1" showErrorMessage="1" sqref="A4 A60:A66"/>
    <dataValidation imeMode="on" allowBlank="1" showInputMessage="1" showErrorMessage="1" sqref="B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7"/>
  <dimension ref="A1:E17"/>
  <sheetViews>
    <sheetView showGridLines="0" showZeros="0" view="pageBreakPreview" zoomScaleNormal="100" workbookViewId="0">
      <selection activeCell="C5" sqref="C5"/>
    </sheetView>
  </sheetViews>
  <sheetFormatPr defaultRowHeight="24.95" customHeight="1"/>
  <cols>
    <col min="1" max="1" width="8.625" style="29" customWidth="1"/>
    <col min="2" max="2" width="9.625" style="29" customWidth="1"/>
    <col min="3" max="3" width="35.375" style="29" customWidth="1"/>
    <col min="4" max="4" width="20.625" style="29" customWidth="1"/>
    <col min="5" max="16384" width="9" style="29"/>
  </cols>
  <sheetData>
    <row r="1" spans="1:5" ht="35.25" customHeight="1">
      <c r="A1" s="99" t="s">
        <v>318</v>
      </c>
      <c r="B1" s="99"/>
      <c r="C1" s="99"/>
      <c r="D1" s="99"/>
    </row>
    <row r="2" spans="1:5" ht="22.9" customHeight="1"/>
    <row r="3" spans="1:5" s="28" customFormat="1" ht="20.25" customHeight="1">
      <c r="A3" s="1" t="s">
        <v>354</v>
      </c>
      <c r="B3" s="1"/>
      <c r="C3" s="12"/>
      <c r="D3" s="13" t="s">
        <v>319</v>
      </c>
      <c r="E3" s="13"/>
    </row>
    <row r="4" spans="1:5" ht="34.9" customHeight="1">
      <c r="A4" s="73" t="s">
        <v>320</v>
      </c>
      <c r="B4" s="73" t="s">
        <v>321</v>
      </c>
      <c r="C4" s="73" t="s">
        <v>322</v>
      </c>
      <c r="D4" s="73" t="s">
        <v>68</v>
      </c>
    </row>
    <row r="5" spans="1:5" s="30" customFormat="1" ht="34.9" customHeight="1">
      <c r="A5" s="90">
        <v>1</v>
      </c>
      <c r="B5" s="90">
        <v>100</v>
      </c>
      <c r="C5" s="90" t="s">
        <v>323</v>
      </c>
      <c r="D5" s="5">
        <f>'100章'!F23</f>
        <v>0</v>
      </c>
    </row>
    <row r="6" spans="1:5" s="30" customFormat="1" ht="34.9" customHeight="1">
      <c r="A6" s="90">
        <v>2</v>
      </c>
      <c r="B6" s="90">
        <v>200</v>
      </c>
      <c r="C6" s="90" t="s">
        <v>324</v>
      </c>
      <c r="D6" s="5">
        <f>'200章'!F69</f>
        <v>0</v>
      </c>
    </row>
    <row r="7" spans="1:5" s="30" customFormat="1" ht="34.9" customHeight="1">
      <c r="A7" s="90">
        <v>3</v>
      </c>
      <c r="B7" s="90">
        <v>300</v>
      </c>
      <c r="C7" s="90" t="s">
        <v>325</v>
      </c>
      <c r="D7" s="5">
        <f>'300章'!F48</f>
        <v>0</v>
      </c>
    </row>
    <row r="8" spans="1:5" s="30" customFormat="1" ht="34.9" customHeight="1">
      <c r="A8" s="90">
        <v>4</v>
      </c>
      <c r="B8" s="90">
        <v>400</v>
      </c>
      <c r="C8" s="90" t="s">
        <v>326</v>
      </c>
      <c r="D8" s="5">
        <v>0</v>
      </c>
    </row>
    <row r="9" spans="1:5" s="30" customFormat="1" ht="34.9" customHeight="1">
      <c r="A9" s="90">
        <v>5</v>
      </c>
      <c r="B9" s="90">
        <v>500</v>
      </c>
      <c r="C9" s="90" t="s">
        <v>327</v>
      </c>
      <c r="D9" s="5">
        <v>0</v>
      </c>
    </row>
    <row r="10" spans="1:5" s="30" customFormat="1" ht="34.9" customHeight="1">
      <c r="A10" s="90">
        <v>6</v>
      </c>
      <c r="B10" s="90">
        <v>600</v>
      </c>
      <c r="C10" s="90" t="s">
        <v>328</v>
      </c>
      <c r="D10" s="5">
        <f>'600章'!F67</f>
        <v>0</v>
      </c>
    </row>
    <row r="11" spans="1:5" s="30" customFormat="1" ht="34.9" customHeight="1">
      <c r="A11" s="90">
        <v>7</v>
      </c>
      <c r="B11" s="90">
        <v>700</v>
      </c>
      <c r="C11" s="90" t="s">
        <v>329</v>
      </c>
      <c r="D11" s="5">
        <v>0</v>
      </c>
    </row>
    <row r="12" spans="1:5" s="30" customFormat="1" ht="34.9" customHeight="1">
      <c r="A12" s="90">
        <v>8</v>
      </c>
      <c r="B12" s="98" t="s">
        <v>330</v>
      </c>
      <c r="C12" s="98"/>
      <c r="D12" s="5">
        <f>IF(D5=0,0,SUM(D5:D11))</f>
        <v>0</v>
      </c>
    </row>
    <row r="13" spans="1:5" s="30" customFormat="1" ht="34.9" customHeight="1">
      <c r="A13" s="90">
        <v>9</v>
      </c>
      <c r="B13" s="100" t="s">
        <v>331</v>
      </c>
      <c r="C13" s="98"/>
      <c r="D13" s="5">
        <v>0</v>
      </c>
    </row>
    <row r="14" spans="1:5" s="30" customFormat="1" ht="34.9" customHeight="1">
      <c r="A14" s="90">
        <v>10</v>
      </c>
      <c r="B14" s="100" t="s">
        <v>332</v>
      </c>
      <c r="C14" s="98"/>
      <c r="D14" s="5">
        <f>IF(D12=0,0,D12-D13)</f>
        <v>0</v>
      </c>
    </row>
    <row r="15" spans="1:5" s="30" customFormat="1" ht="34.9" customHeight="1">
      <c r="A15" s="90">
        <v>11</v>
      </c>
      <c r="B15" s="98" t="s">
        <v>333</v>
      </c>
      <c r="C15" s="98"/>
      <c r="D15" s="31">
        <v>0</v>
      </c>
    </row>
    <row r="16" spans="1:5" s="30" customFormat="1" ht="34.9" customHeight="1">
      <c r="A16" s="90">
        <v>12</v>
      </c>
      <c r="B16" s="98" t="s">
        <v>335</v>
      </c>
      <c r="C16" s="98"/>
      <c r="D16" s="5">
        <f>IF(D12=0,0,ROUND(D14*3%,0))</f>
        <v>0</v>
      </c>
    </row>
    <row r="17" spans="1:4" s="30" customFormat="1" ht="34.9" customHeight="1">
      <c r="A17" s="90">
        <v>13</v>
      </c>
      <c r="B17" s="98" t="s">
        <v>334</v>
      </c>
      <c r="C17" s="98"/>
      <c r="D17" s="5">
        <f>IF(D12=0,0,D12+D15+D16)</f>
        <v>0</v>
      </c>
    </row>
  </sheetData>
  <sheetProtection password="C6D1" sheet="1" objects="1" scenarios="1" formatCells="0" formatColumns="0" formatRows="0"/>
  <mergeCells count="7">
    <mergeCell ref="B15:C15"/>
    <mergeCell ref="B16:C16"/>
    <mergeCell ref="B17:C17"/>
    <mergeCell ref="A1:D1"/>
    <mergeCell ref="B12:C12"/>
    <mergeCell ref="B13:C13"/>
    <mergeCell ref="B14:C14"/>
  </mergeCells>
  <phoneticPr fontId="2" type="noConversion"/>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命名范围</vt:lpstr>
      </vt:variant>
      <vt:variant>
        <vt:i4>6</vt:i4>
      </vt:variant>
    </vt:vector>
  </HeadingPairs>
  <TitlesOfParts>
    <vt:vector size="13" baseType="lpstr">
      <vt:lpstr>CDKOHSL</vt:lpstr>
      <vt:lpstr>说明</vt:lpstr>
      <vt:lpstr>100章</vt:lpstr>
      <vt:lpstr>200章</vt:lpstr>
      <vt:lpstr>300章</vt:lpstr>
      <vt:lpstr>600章</vt:lpstr>
      <vt:lpstr>汇总表</vt:lpstr>
      <vt:lpstr>'100章'!Print_Area</vt:lpstr>
      <vt:lpstr>说明!Print_Area</vt:lpstr>
      <vt:lpstr>'100章'!Print_Titles</vt:lpstr>
      <vt:lpstr>'200章'!Print_Titles</vt:lpstr>
      <vt:lpstr>'300章'!Print_Titles</vt:lpstr>
      <vt:lpstr>'600章'!Print_Titles</vt:lpstr>
    </vt:vector>
  </TitlesOfParts>
  <Company>seec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Sky123.Org</cp:lastModifiedBy>
  <cp:lastPrinted>2023-05-08T03:08:22Z</cp:lastPrinted>
  <dcterms:created xsi:type="dcterms:W3CDTF">2008-07-05T17:48:01Z</dcterms:created>
  <dcterms:modified xsi:type="dcterms:W3CDTF">2023-05-08T03:09:08Z</dcterms:modified>
</cp:coreProperties>
</file>